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11796" windowHeight="7488" activeTab="1"/>
  </bookViews>
  <sheets>
    <sheet name="Anleitung" sheetId="1" r:id="rId1"/>
    <sheet name="Deckblatt" sheetId="2" r:id="rId2"/>
    <sheet name="Teilnehmer" sheetId="3" r:id="rId3"/>
    <sheet name="Kampfrichter" sheetId="4" r:id="rId4"/>
    <sheet name="Riegenführer" sheetId="5" r:id="rId5"/>
    <sheet name="Übersicht" sheetId="6" r:id="rId6"/>
    <sheet name="Vereine" sheetId="7" state="hidden" r:id="rId7"/>
  </sheets>
  <externalReferences>
    <externalReference r:id="rId10"/>
  </externalReferences>
  <definedNames>
    <definedName name="_xlnm.Print_Area" localSheetId="0">'Anleitung'!$A$1:$C$31</definedName>
    <definedName name="_xlnm.Print_Area" localSheetId="1">'Deckblatt'!$A$1:$D$45</definedName>
    <definedName name="_xlnm.Print_Area" localSheetId="3">'Kampfrichter'!$B$1:$E$40</definedName>
    <definedName name="_xlnm.Print_Area" localSheetId="4">'Riegenführer'!$B$1:$E$40</definedName>
    <definedName name="_xlnm.Print_Area" localSheetId="2">'Teilnehmer'!$A$1:$D$126</definedName>
    <definedName name="_xlnm.Print_Area" localSheetId="5">'Übersicht'!$B$1:$D$62</definedName>
    <definedName name="Geburtsjahr_Maximal">#REF!</definedName>
    <definedName name="Geburtsjahr_Minimal">#REF!</definedName>
    <definedName name="Vereine">'Vereine'!$A$1:$A$57</definedName>
    <definedName name="WKNrListe">'Übersicht'!$B$11:$B$48</definedName>
  </definedNames>
  <calcPr fullCalcOnLoad="1"/>
</workbook>
</file>

<file path=xl/sharedStrings.xml><?xml version="1.0" encoding="utf-8"?>
<sst xmlns="http://schemas.openxmlformats.org/spreadsheetml/2006/main" count="201" uniqueCount="193">
  <si>
    <t xml:space="preserve">Liebe Mitarbeiterin, lieber Mitarbeiter im Verein,
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</si>
  <si>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Schritt 1</t>
  </si>
  <si>
    <t>Füllen Sie auf dem Blatt Deckblatt die Hellblau hinterlegten Felder aus.</t>
  </si>
  <si>
    <t>Schritt 2</t>
  </si>
  <si>
    <t>Füllen Sie das Blatt Teilnehmer aus. Achten Sie darauf, zunächst den Nachnamen und anschließend den Vornamen des Kindes in das dafür vorgesehne Feld einzutragen. Die Wettkampfauswahl findet über ein Drop-Down-Menu statt, kann aber auch direkt eingegeben werden.</t>
  </si>
  <si>
    <t>Schritt 3</t>
  </si>
  <si>
    <t>Füllen Sie das Blatt Kampfrichter aus. Achten Sie vor allem darauf, genügend Kampfrichter zu melden.</t>
  </si>
  <si>
    <t>Schritt 4</t>
  </si>
  <si>
    <t xml:space="preserve">Füllen Sie das Blatt Riegenführer aus. </t>
  </si>
  <si>
    <t>Schritt 5</t>
  </si>
  <si>
    <t>Auf dem Blatt Übersicht können Sie die Anzahl der gemeldeten Teilnehmer überprüfen sowie die voraussichtlich zu zahlenden Teilnahmegebühr ohne Staffeln.</t>
  </si>
  <si>
    <t>Schritt 6</t>
  </si>
  <si>
    <t>Schritt 7</t>
  </si>
  <si>
    <t>Schritt 8</t>
  </si>
  <si>
    <t>Die Meldung per E-Mail ist erst bei Erhalt einer Bestätigung gültig.</t>
  </si>
  <si>
    <t>Für die Höhe der Meldegebühr ist allein die Ausschreibung maßgeblich. Die aufgrund der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</si>
  <si>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t>
  </si>
  <si>
    <t>Noch ein Hinweis für die Excel-Experten: wir haben die einzelnen Seiten dieser Arbeitsmappe mit einem Kennwort geschützt, so dass nur die vorgesehenen, hellgrün hinterlegten  Felder geändert werden können. Wenn Sie der Meinung sind, dass Sie andere Felder ändern müssen - haben Sie eventuell das falsche Anmeldeformular. Setzen Sie sich dann bitte mit uns in Verbindung, um das richtige Formular zu erhalten. Wenn Sie nicht Micrsoft Excel, sondern ein anderes Programm zum Ausfüllen des Formulars verwenden, wirkt der Kennwort-Schutz eventuell nicht. Achten Sie dann unbedingt darauf, nur die grün hinterlegten Felder auszufüllen, um die automatische Übernahme ihrer Anmeldung in die Wettkampf-Datenbank nicht zu gefährden.</t>
  </si>
  <si>
    <t>Erläuterung der Farb-Markierungen:</t>
  </si>
  <si>
    <t>Hellgrüne Felder müssen vom Vereinsmitarbeiter bei der Anmeldung ausgefüllt werden</t>
  </si>
  <si>
    <t>Gelbe Felder werden automatisch berechnet, wenn die blauen und grünen Felder ausgefüllt wurden</t>
  </si>
  <si>
    <t>Deckblatt Anmeldung</t>
  </si>
  <si>
    <t>An:</t>
  </si>
  <si>
    <t>E-Mail:</t>
  </si>
  <si>
    <t>Veranstaltungsdaten</t>
  </si>
  <si>
    <t>Veranstalter:</t>
  </si>
  <si>
    <t>Turngau Wetterau-Vogelsberg e.V.</t>
  </si>
  <si>
    <t>Titel:</t>
  </si>
  <si>
    <t>Termin:</t>
  </si>
  <si>
    <t>Anmeldeschluss:</t>
  </si>
  <si>
    <t>Ort:</t>
  </si>
  <si>
    <t>Ausrichter:</t>
  </si>
  <si>
    <t>Vereinsdaten</t>
  </si>
  <si>
    <t>Verein:</t>
  </si>
  <si>
    <t>Nachname:</t>
  </si>
  <si>
    <t>Vorname:</t>
  </si>
  <si>
    <t>Strasse:</t>
  </si>
  <si>
    <t>PLZ:</t>
  </si>
  <si>
    <t>Telefon:</t>
  </si>
  <si>
    <t>Telefax:</t>
  </si>
  <si>
    <t>eMail:</t>
  </si>
  <si>
    <t>Anmeldungsübersicht</t>
  </si>
  <si>
    <t>Teilnehmer gesamt:</t>
  </si>
  <si>
    <t>Mindestanzahl Kampfrichter</t>
  </si>
  <si>
    <t>Mindestanzahl Riegenführer</t>
  </si>
  <si>
    <t>Gestellte Kampfrichter</t>
  </si>
  <si>
    <t>Gestellte Riegenführer</t>
  </si>
  <si>
    <t>Noch zu stellende Mitarbeiter:</t>
  </si>
  <si>
    <t>Vorraussichtliche Meldegebühr:</t>
  </si>
  <si>
    <t>Die oben angegebene Meldegebühr errechnet sich aus den in diesem Dokument gemachten Angaben. Sie ist ein vorraussichtlicher Wert und kann sich noch ändern. Die endgültige Gebühr wird erst am Gaukinderturnfest errechnet. Grundlage ist die Rücklaufliste am Kinderturnfest. Der Einzug erfolgt per Banklastschrift.</t>
  </si>
  <si>
    <t>Unterschrift:</t>
  </si>
  <si>
    <t xml:space="preserve">        Teilnehmermeldung</t>
  </si>
  <si>
    <t>Wettkampf</t>
  </si>
  <si>
    <t>Nachname</t>
  </si>
  <si>
    <t>Vorname</t>
  </si>
  <si>
    <t>Geburtsjahr</t>
  </si>
  <si>
    <t>WK-Nr.</t>
  </si>
  <si>
    <t>Kampfrichtermeldung</t>
  </si>
  <si>
    <t>Noch zu stellende Kampfrichter:</t>
  </si>
  <si>
    <r>
      <t xml:space="preserve">Kampfrichter </t>
    </r>
    <r>
      <rPr>
        <sz val="10"/>
        <rFont val="Arial"/>
        <family val="2"/>
      </rPr>
      <t>(bitte nur mit entsprechender Qualifikation/Erfahrung)</t>
    </r>
  </si>
  <si>
    <t>Name</t>
  </si>
  <si>
    <t>Fachbereich</t>
  </si>
  <si>
    <t>Geräte/Einsatzwunsch</t>
  </si>
  <si>
    <t>Verein</t>
  </si>
  <si>
    <t>Turngau-Wetterau Vogelsberg e.V.</t>
  </si>
  <si>
    <t>Leichtathletik</t>
  </si>
  <si>
    <t>Gymnastik</t>
  </si>
  <si>
    <t>Gerätturnen</t>
  </si>
  <si>
    <t>EDV Team</t>
  </si>
  <si>
    <t>Riegenführermeldung</t>
  </si>
  <si>
    <t>Noch zu stellende Riegenführer</t>
  </si>
  <si>
    <r>
      <t xml:space="preserve">Riegenführer </t>
    </r>
    <r>
      <rPr>
        <sz val="10"/>
        <rFont val="Arial"/>
        <family val="2"/>
      </rPr>
      <t>(bitte nicht jünger als 14 Jahre!)</t>
    </r>
  </si>
  <si>
    <t>Alter</t>
  </si>
  <si>
    <t>Bemerkung</t>
  </si>
  <si>
    <t>Anmeldungübersicht</t>
  </si>
  <si>
    <t>Die Zahlen auf dieser Seite werden aus Ihren Angaben auf den vorhergehenden Blättern</t>
  </si>
  <si>
    <r>
      <t xml:space="preserve">automatisch errechnet und dienen </t>
    </r>
    <r>
      <rPr>
        <b/>
        <sz val="9"/>
        <rFont val="Arial"/>
        <family val="2"/>
      </rPr>
      <t>ausschließlich</t>
    </r>
    <r>
      <rPr>
        <sz val="9"/>
        <rFont val="Arial"/>
        <family val="2"/>
      </rPr>
      <t xml:space="preserve"> der Kontrolle!</t>
    </r>
  </si>
  <si>
    <t>Bezeichnung</t>
  </si>
  <si>
    <t>Teilnehmer</t>
  </si>
  <si>
    <t>Summen:</t>
  </si>
  <si>
    <t>Je 1 Kampfrichter ist zu stellen pro</t>
  </si>
  <si>
    <t>Je 1 Riegenführer ist zu stellen pro:</t>
  </si>
  <si>
    <t>Mindestanzahl Kampfrichter:</t>
  </si>
  <si>
    <t>Mindestanzahl Riegenführer:</t>
  </si>
  <si>
    <t>= Anzahl Mitarbeiter (Kari+Riegenführer):</t>
  </si>
  <si>
    <t>Meldegebühr pro Teilnehmer:</t>
  </si>
  <si>
    <t>Strafgebühr:</t>
  </si>
  <si>
    <t>Meldegebühr für Teilnehmer:</t>
  </si>
  <si>
    <t>Meldegebühr gesamt (ohne Staffeln):</t>
  </si>
  <si>
    <t>Mit der Abgabe der Anmeldung erkenne ich die Teilnahmebedingungen an. Ich/wir stimmen der elektronischen Speicherung und Auswertung der Anmelde-/Teilnehmerdaten und Ergebnisse sowie deren Veröffentlichung z.B. im Internet zu. Alle angemeldeten Teilnehmer sind Mitglied im oben angegebenen Verein und über diesen ausreichend versichert. Wenn elektronisch versandt, ist dieses Dokument auch ohne Unterschrift gültig!</t>
  </si>
  <si>
    <t>VfL Altenstadt</t>
  </si>
  <si>
    <t>SKV Büdesheim</t>
  </si>
  <si>
    <t>Büdinger Turnerschaft</t>
  </si>
  <si>
    <t>SV Fun-Ball Dortelweil</t>
  </si>
  <si>
    <t>TV Düdelsheim</t>
  </si>
  <si>
    <t>TV Echzell</t>
  </si>
  <si>
    <t>TSV Friedberg-Fauerbach</t>
  </si>
  <si>
    <t>TV Geiß-Nidda</t>
  </si>
  <si>
    <t>TV Ilbenstadt</t>
  </si>
  <si>
    <t>TV Kefenrod</t>
  </si>
  <si>
    <t>KSV Klein-Karben</t>
  </si>
  <si>
    <t>TG Melbach</t>
  </si>
  <si>
    <t>TSV Münzenberg</t>
  </si>
  <si>
    <t>TV Nidda</t>
  </si>
  <si>
    <t>SU Nieder-Florstadt</t>
  </si>
  <si>
    <t>TSV Nieder-Mörlen</t>
  </si>
  <si>
    <t>TV Nieder-Wöllstadt</t>
  </si>
  <si>
    <t>TV Nieder-Weisel</t>
  </si>
  <si>
    <t>TV Ober-Mörlen</t>
  </si>
  <si>
    <t>TV Rainrod</t>
  </si>
  <si>
    <t>SV Rosbach</t>
  </si>
  <si>
    <t>1. FC Rommelhausen</t>
  </si>
  <si>
    <t>Speichern Sie die Datei unter dem Vereinsnamen (z.B. TSV_Musterstadt_2016)</t>
  </si>
  <si>
    <t>Hoherodskopf</t>
  </si>
  <si>
    <t>TV 1906 Berstadt</t>
  </si>
  <si>
    <t>TV Burgholzhausen</t>
  </si>
  <si>
    <t>LA-Team Butzbach</t>
  </si>
  <si>
    <t>TV 1909 Jahn-Dauernheim</t>
  </si>
  <si>
    <t>Eintracht Glauberg e.V.</t>
  </si>
  <si>
    <t>MTV 1846 Gießen</t>
  </si>
  <si>
    <t>TV Groß-Zimmern</t>
  </si>
  <si>
    <t>TV Helpershain</t>
  </si>
  <si>
    <t>VFB Höchst</t>
  </si>
  <si>
    <t>Karbener Sportverein</t>
  </si>
  <si>
    <t>TSV Kleingartach</t>
  </si>
  <si>
    <t>FSV Lumda</t>
  </si>
  <si>
    <t>VFL Muschenheim</t>
  </si>
  <si>
    <t>SV Germania 1920 Ockstadt</t>
  </si>
  <si>
    <t>TV 1863 Ortenberg</t>
  </si>
  <si>
    <t>TV 1919 Rainrod e. V.</t>
  </si>
  <si>
    <t>TV 05 Steinfurth</t>
  </si>
  <si>
    <t>TSV 1888 Stockheim e.V.</t>
  </si>
  <si>
    <t>TuS Eintracht Wiesbaden</t>
  </si>
  <si>
    <t>TV Zeilhard</t>
  </si>
  <si>
    <t>TSV Klein-Linden</t>
  </si>
  <si>
    <t>Traiser FC 72</t>
  </si>
  <si>
    <t>TSG 05 Steinbach</t>
  </si>
  <si>
    <t>TV Windecken</t>
  </si>
  <si>
    <t>TV Alsfeld</t>
  </si>
  <si>
    <t>TV 07 Watzenborn-Steinberg</t>
  </si>
  <si>
    <t>TTG Ober-Mörlen e.V.</t>
  </si>
  <si>
    <t>LSC Bad Nauheim e.V.</t>
  </si>
  <si>
    <t>TV Berstadt</t>
  </si>
  <si>
    <t>TV Eichelsdorf</t>
  </si>
  <si>
    <t>TSG Nordwest Frankfurt e.V.</t>
  </si>
  <si>
    <t>TG Friedberg</t>
  </si>
  <si>
    <t>Königsteiner LV</t>
  </si>
  <si>
    <t>TV Ortenberg</t>
  </si>
  <si>
    <t>TV Steinfurth</t>
  </si>
  <si>
    <t>TSV Stockheim</t>
  </si>
  <si>
    <t>Leichtathletik-Dreikampf M 7</t>
  </si>
  <si>
    <t>Leichtathletik-Dreikampf M 8-9</t>
  </si>
  <si>
    <t>Leichtathletik-Dreikampf M 10-11</t>
  </si>
  <si>
    <t>Leichtathletik-Dreikampf M 12-13</t>
  </si>
  <si>
    <t>Leichtathletik-Dreikampf M 14-15</t>
  </si>
  <si>
    <t>Leichtathletik-Dreikampf M 16-17</t>
  </si>
  <si>
    <t>Leichtathletik-Dreikampf M 18-19</t>
  </si>
  <si>
    <t>Leichtathletik-Dreikampf M 20-29</t>
  </si>
  <si>
    <t>Leichtathletik-Dreikampf M 30-34</t>
  </si>
  <si>
    <t>Leichtathletik-Dreikampf M 35-39</t>
  </si>
  <si>
    <t>Leichtathletik-Dreikampf M 40-44</t>
  </si>
  <si>
    <t>Leichtathletik-Dreikampf M 45-49</t>
  </si>
  <si>
    <t>Leichtathletik-Dreikampf M 50-54</t>
  </si>
  <si>
    <t>Leichtathletik-Dreikampf M 55-59</t>
  </si>
  <si>
    <t>Leichtathletik-Dreikampf M 60-64</t>
  </si>
  <si>
    <t>Leichtathletik-Dreikampf M 65-69</t>
  </si>
  <si>
    <t>Leichtathletik-Dreikampf M 70-74</t>
  </si>
  <si>
    <t>Leichtathletik-Dreikampf M 75-79</t>
  </si>
  <si>
    <t>Leichtathletik-Dreikampf M 80 und älter</t>
  </si>
  <si>
    <t>Leichtathletik-Dreikampf W 7</t>
  </si>
  <si>
    <t>Leichtathletik-Dreikampf W 8-9</t>
  </si>
  <si>
    <t>Leichtathletik-Dreikampf W 10-11</t>
  </si>
  <si>
    <t>Leichtathletik-Dreikampf W 12-13</t>
  </si>
  <si>
    <t>Leichtathletik-Dreikampf W 14-15</t>
  </si>
  <si>
    <t>Leichtathletik-Dreikampf W 16-17</t>
  </si>
  <si>
    <t>Leichtathletik-Dreikampf W 18-19</t>
  </si>
  <si>
    <t>Leichtathletik-Dreikampf W 20-29</t>
  </si>
  <si>
    <t>Leichtathletik-Dreikampf W 30-34</t>
  </si>
  <si>
    <t>Leichtathletik-Dreikampf W 35-39</t>
  </si>
  <si>
    <t>Leichtathletik-Dreikampf W 40-44</t>
  </si>
  <si>
    <t>Leichtathletik-Dreikampf W 45-49</t>
  </si>
  <si>
    <t>Leichtathletik-Dreikampf W 50-54</t>
  </si>
  <si>
    <t>Leichtathletik-Dreikampf W 55-59</t>
  </si>
  <si>
    <t>Leichtathletik-Dreikampf W 60-64</t>
  </si>
  <si>
    <t>Leichtathletik-Dreikampf W 65-69</t>
  </si>
  <si>
    <t>Leichtathletik-Dreikampf W 70-74</t>
  </si>
  <si>
    <t>Leichtathletik-Dreikampf W 75-79</t>
  </si>
  <si>
    <t>Leichtathletik-Dreikampf W 80 und älter</t>
  </si>
  <si>
    <t xml:space="preserve">Falls Sie Fragen zum Ausfüllen des Formulars haben, wenden Sie sich bitte per eMail an:  oder telefonisch an </t>
  </si>
  <si>
    <t>Senden Sie die vollständig ausgefüllte Datei per eMail an: carsten.rubisch@turngau-wv.de</t>
  </si>
  <si>
    <t>carsten.rubisch@turngau-wv.de</t>
  </si>
  <si>
    <t>Carsten Rubisch</t>
  </si>
  <si>
    <t>81. Hoherodskopf Bergturnfest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</si>
</sst>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EUR&quot;\ #,##0_);\(&quot;EUR&quot;\ #,##0\)"/>
    <numFmt numFmtId="167" formatCode="&quot;EUR&quot;\ #,##0_);[Red]\(&quot;EUR&quot;\ #,##0\)"/>
    <numFmt numFmtId="168" formatCode="&quot;EUR&quot;\ #,##0.00_);\(&quot;EUR&quot;\ #,##0.00\)"/>
    <numFmt numFmtId="169" formatCode="&quot;EUR&quot;\ #,##0.00_);[Red]\(&quot;EUR&quot;\ #,##0.00\)"/>
    <numFmt numFmtId="170" formatCode="_(&quot;EUR&quot;\ * #,##0_);_(&quot;EUR&quot;\ * \(#,##0\);_(&quot;EUR&quot;\ * &quot;-&quot;_);_(@_)"/>
    <numFmt numFmtId="171" formatCode="_(* #,##0_);_(* \(#,##0\);_(* &quot;-&quot;_);_(@_)"/>
    <numFmt numFmtId="172" formatCode="_(&quot;EUR&quot;\ * #,##0.00_);_(&quot;EUR&quot;\ * \(#,##0.00\);_(&quot;EUR&quot;\ * &quot;-&quot;??_);_(@_)"/>
    <numFmt numFmtId="173" formatCode="_(* #,##0.00_);_(* \(#,##0.00\);_(* &quot;-&quot;??_);_(@_)"/>
    <numFmt numFmtId="174" formatCode="[$-F800]dddd\,\ mmmm\ dd\,\ yyyy"/>
    <numFmt numFmtId="175" formatCode="#,##0.00\ &quot;€&quot;"/>
    <numFmt numFmtId="176" formatCode="[$-407]dddd\,\ d\.\ mmmm\ yyyy"/>
    <numFmt numFmtId="177" formatCode="#,##0.00\ &quot;DM&quot;"/>
    <numFmt numFmtId="178" formatCode="#,##0.00\ [$€-1]"/>
    <numFmt numFmtId="179" formatCode="&quot;Ja&quot;;&quot;Ja&quot;;&quot;Nein&quot;"/>
    <numFmt numFmtId="180" formatCode="&quot;Wahr&quot;;&quot;Wahr&quot;;&quot;Falsch&quot;"/>
    <numFmt numFmtId="181" formatCode="&quot;Ein&quot;;&quot;Ein&quot;;&quot;Aus&quot;"/>
    <numFmt numFmtId="182" formatCode="[$€-2]\ #,##0.00_);[Red]\([$€-2]\ #,##0.00\)"/>
  </numFmts>
  <fonts count="55">
    <font>
      <sz val="11"/>
      <name val="Arial"/>
      <family val="0"/>
    </font>
    <font>
      <sz val="24"/>
      <name val="Arial"/>
      <family val="2"/>
    </font>
    <font>
      <sz val="10"/>
      <name val="Arial"/>
      <family val="2"/>
    </font>
    <font>
      <sz val="8"/>
      <name val="Arial"/>
      <family val="2"/>
    </font>
    <font>
      <b/>
      <sz val="11"/>
      <name val="Arial"/>
      <family val="2"/>
    </font>
    <font>
      <sz val="9"/>
      <name val="Arial"/>
      <family val="2"/>
    </font>
    <font>
      <sz val="12"/>
      <name val="Arial"/>
      <family val="2"/>
    </font>
    <font>
      <b/>
      <sz val="9"/>
      <name val="Arial"/>
      <family val="2"/>
    </font>
    <font>
      <b/>
      <sz val="60"/>
      <name val="Arial"/>
      <family val="2"/>
    </font>
    <font>
      <u val="single"/>
      <sz val="8"/>
      <name val="Arial"/>
      <family val="2"/>
    </font>
    <font>
      <b/>
      <sz val="24"/>
      <name val="Arial"/>
      <family val="2"/>
    </font>
    <font>
      <b/>
      <sz val="10"/>
      <name val="Arial"/>
      <family val="2"/>
    </font>
    <font>
      <u val="single"/>
      <sz val="10"/>
      <color indexed="12"/>
      <name val="Arial"/>
      <family val="2"/>
    </font>
    <font>
      <sz val="8"/>
      <color indexed="43"/>
      <name val="Arial"/>
      <family val="2"/>
    </font>
    <font>
      <b/>
      <sz val="10"/>
      <color indexed="10"/>
      <name val="Arial"/>
      <family val="2"/>
    </font>
    <font>
      <sz val="22"/>
      <name val="Arial"/>
      <family val="2"/>
    </font>
    <font>
      <b/>
      <sz val="8"/>
      <name val="Arial"/>
      <family val="2"/>
    </font>
    <font>
      <sz val="11"/>
      <color indexed="9"/>
      <name val="Arial"/>
      <family val="2"/>
    </font>
    <font>
      <sz val="14"/>
      <color indexed="9"/>
      <name val="Arial"/>
      <family val="2"/>
    </font>
    <font>
      <sz val="11"/>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41"/>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indexed="22"/>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tted"/>
      <bottom style="dotted"/>
    </border>
    <border>
      <left style="thin"/>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dotted"/>
      <bottom style="dotted"/>
    </border>
    <border>
      <left style="thin"/>
      <right style="thin"/>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style="thin"/>
      <top style="dotted"/>
      <bottom style="thin"/>
    </border>
    <border>
      <left>
        <color indexed="63"/>
      </left>
      <right style="thin"/>
      <top style="dotted"/>
      <bottom style="thin"/>
    </border>
    <border>
      <left style="medium"/>
      <right>
        <color indexed="63"/>
      </right>
      <top style="medium"/>
      <bottom style="medium"/>
    </border>
    <border>
      <left style="thin"/>
      <right style="thin"/>
      <top style="thin"/>
      <bottom style="dotted"/>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17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73" fontId="0" fillId="0" borderId="0" applyFont="0" applyFill="0" applyBorder="0" applyAlignment="0" applyProtection="0"/>
    <xf numFmtId="0" fontId="12"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84">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10" xfId="0" applyFont="1" applyFill="1" applyBorder="1" applyAlignment="1">
      <alignment horizontal="left" vertical="top"/>
    </xf>
    <xf numFmtId="0" fontId="5" fillId="33" borderId="11" xfId="0" applyFont="1" applyFill="1" applyBorder="1" applyAlignment="1">
      <alignment horizontal="left" vertical="top" wrapText="1"/>
    </xf>
    <xf numFmtId="0" fontId="6" fillId="33" borderId="12" xfId="0" applyFont="1" applyFill="1" applyBorder="1" applyAlignment="1">
      <alignment horizontal="left" vertical="top"/>
    </xf>
    <xf numFmtId="0" fontId="6" fillId="33" borderId="13" xfId="0" applyFont="1" applyFill="1" applyBorder="1" applyAlignment="1">
      <alignment horizontal="left" vertical="top"/>
    </xf>
    <xf numFmtId="0" fontId="4" fillId="33" borderId="12" xfId="0" applyFont="1" applyFill="1" applyBorder="1" applyAlignment="1">
      <alignment horizontal="left" vertical="top"/>
    </xf>
    <xf numFmtId="0" fontId="5" fillId="33" borderId="13" xfId="0" applyFont="1" applyFill="1" applyBorder="1" applyAlignment="1">
      <alignment horizontal="left" vertical="top" wrapText="1"/>
    </xf>
    <xf numFmtId="0" fontId="3" fillId="33" borderId="12" xfId="0" applyFont="1" applyFill="1" applyBorder="1" applyAlignment="1">
      <alignment horizontal="left" vertical="top"/>
    </xf>
    <xf numFmtId="0" fontId="3" fillId="33" borderId="13" xfId="0" applyFont="1" applyFill="1" applyBorder="1" applyAlignment="1" quotePrefix="1">
      <alignment horizontal="left" vertical="top"/>
    </xf>
    <xf numFmtId="0" fontId="5" fillId="33" borderId="13" xfId="0" applyFont="1" applyFill="1" applyBorder="1" applyAlignment="1">
      <alignment horizontal="left" vertical="top"/>
    </xf>
    <xf numFmtId="0" fontId="4" fillId="33" borderId="14" xfId="0" applyFont="1" applyFill="1" applyBorder="1" applyAlignment="1">
      <alignment horizontal="left" vertical="top"/>
    </xf>
    <xf numFmtId="0" fontId="5" fillId="33" borderId="15" xfId="0" applyFont="1" applyFill="1" applyBorder="1" applyAlignment="1">
      <alignment horizontal="left" vertical="top"/>
    </xf>
    <xf numFmtId="0" fontId="0" fillId="33" borderId="10" xfId="0" applyFill="1" applyBorder="1" applyAlignment="1">
      <alignment horizontal="left" vertical="top"/>
    </xf>
    <xf numFmtId="0" fontId="3" fillId="33" borderId="11" xfId="0" applyFont="1" applyFill="1" applyBorder="1" applyAlignment="1">
      <alignment horizontal="left" vertical="top" wrapText="1"/>
    </xf>
    <xf numFmtId="0" fontId="0" fillId="33" borderId="12" xfId="0" applyFill="1" applyBorder="1" applyAlignment="1">
      <alignment horizontal="left" vertical="top"/>
    </xf>
    <xf numFmtId="0" fontId="3" fillId="33" borderId="13" xfId="0" applyFont="1" applyFill="1" applyBorder="1" applyAlignment="1">
      <alignment horizontal="left" vertical="top"/>
    </xf>
    <xf numFmtId="0" fontId="7" fillId="33" borderId="13" xfId="0" applyFont="1" applyFill="1" applyBorder="1" applyAlignment="1">
      <alignment horizontal="left" vertical="top" wrapText="1"/>
    </xf>
    <xf numFmtId="0" fontId="3" fillId="33" borderId="13" xfId="0" applyFont="1" applyFill="1" applyBorder="1" applyAlignment="1">
      <alignment horizontal="left" vertical="top" wrapText="1"/>
    </xf>
    <xf numFmtId="0" fontId="8" fillId="33" borderId="14" xfId="0" applyFont="1" applyFill="1" applyBorder="1" applyAlignment="1">
      <alignment horizontal="left" vertical="top"/>
    </xf>
    <xf numFmtId="0" fontId="3" fillId="33" borderId="15" xfId="0" applyFont="1" applyFill="1" applyBorder="1" applyAlignment="1">
      <alignment horizontal="left" vertical="top" wrapText="1"/>
    </xf>
    <xf numFmtId="0" fontId="9" fillId="33" borderId="0" xfId="0" applyFont="1" applyFill="1" applyAlignment="1">
      <alignment horizontal="left"/>
    </xf>
    <xf numFmtId="0" fontId="3" fillId="34" borderId="16" xfId="0" applyFont="1" applyFill="1" applyBorder="1" applyAlignment="1">
      <alignment horizontal="center"/>
    </xf>
    <xf numFmtId="0" fontId="2" fillId="33" borderId="0" xfId="0" applyFont="1" applyFill="1" applyAlignment="1">
      <alignment/>
    </xf>
    <xf numFmtId="0" fontId="3" fillId="35" borderId="16" xfId="0" applyFont="1" applyFill="1" applyBorder="1" applyAlignment="1">
      <alignment horizontal="center"/>
    </xf>
    <xf numFmtId="0" fontId="11" fillId="35" borderId="0" xfId="0" applyFont="1" applyFill="1" applyAlignment="1">
      <alignment/>
    </xf>
    <xf numFmtId="0" fontId="11" fillId="35" borderId="0" xfId="0" applyFont="1" applyFill="1" applyAlignment="1">
      <alignment horizontal="left"/>
    </xf>
    <xf numFmtId="0" fontId="2" fillId="35" borderId="0" xfId="0" applyFont="1" applyFill="1" applyAlignment="1">
      <alignment/>
    </xf>
    <xf numFmtId="0" fontId="12" fillId="35" borderId="0" xfId="47" applyFill="1" applyAlignment="1" applyProtection="1">
      <alignment horizontal="left"/>
      <protection/>
    </xf>
    <xf numFmtId="0" fontId="0" fillId="35" borderId="0" xfId="0" applyFill="1" applyAlignment="1">
      <alignment horizontal="right"/>
    </xf>
    <xf numFmtId="0" fontId="0" fillId="35" borderId="0" xfId="0" applyFill="1" applyAlignment="1">
      <alignment/>
    </xf>
    <xf numFmtId="0" fontId="11" fillId="36" borderId="0" xfId="0" applyFont="1" applyFill="1" applyAlignment="1" applyProtection="1">
      <alignment horizontal="center"/>
      <protection/>
    </xf>
    <xf numFmtId="174" fontId="11" fillId="36" borderId="0" xfId="0" applyNumberFormat="1" applyFont="1" applyFill="1" applyAlignment="1" applyProtection="1">
      <alignment horizontal="center"/>
      <protection/>
    </xf>
    <xf numFmtId="14" fontId="13" fillId="35" borderId="0" xfId="0" applyNumberFormat="1" applyFont="1" applyFill="1" applyAlignment="1">
      <alignment/>
    </xf>
    <xf numFmtId="0" fontId="14" fillId="35" borderId="0" xfId="0" applyFont="1" applyFill="1" applyAlignment="1">
      <alignment horizontal="center"/>
    </xf>
    <xf numFmtId="49" fontId="11" fillId="34" borderId="0" xfId="0" applyNumberFormat="1" applyFont="1" applyFill="1" applyAlignment="1" applyProtection="1">
      <alignment horizontal="center"/>
      <protection locked="0"/>
    </xf>
    <xf numFmtId="49" fontId="0" fillId="34" borderId="0" xfId="0" applyNumberFormat="1" applyFill="1" applyAlignment="1" applyProtection="1">
      <alignment horizontal="center"/>
      <protection locked="0"/>
    </xf>
    <xf numFmtId="0" fontId="14" fillId="35" borderId="0" xfId="0" applyFont="1" applyFill="1" applyAlignment="1" applyProtection="1">
      <alignment horizontal="center"/>
      <protection/>
    </xf>
    <xf numFmtId="0" fontId="0" fillId="36" borderId="0" xfId="0" applyFill="1" applyAlignment="1" applyProtection="1">
      <alignment horizontal="center"/>
      <protection/>
    </xf>
    <xf numFmtId="175" fontId="11" fillId="36" borderId="0" xfId="0" applyNumberFormat="1" applyFont="1" applyFill="1" applyAlignment="1" applyProtection="1">
      <alignment horizontal="center"/>
      <protection/>
    </xf>
    <xf numFmtId="0" fontId="0" fillId="35" borderId="0" xfId="0" applyFill="1" applyAlignment="1">
      <alignment horizontal="left"/>
    </xf>
    <xf numFmtId="0" fontId="5" fillId="35" borderId="0" xfId="0" applyFont="1" applyFill="1" applyAlignment="1">
      <alignment horizontal="left" vertical="top" wrapText="1"/>
    </xf>
    <xf numFmtId="14" fontId="2" fillId="34" borderId="16" xfId="0" applyNumberFormat="1" applyFont="1" applyFill="1" applyBorder="1" applyAlignment="1" applyProtection="1">
      <alignment horizontal="center"/>
      <protection locked="0"/>
    </xf>
    <xf numFmtId="0" fontId="0" fillId="35" borderId="0" xfId="0" applyFill="1" applyAlignment="1">
      <alignment horizontal="right" vertical="center"/>
    </xf>
    <xf numFmtId="0" fontId="0" fillId="33" borderId="17" xfId="0" applyFill="1" applyBorder="1" applyAlignment="1">
      <alignment/>
    </xf>
    <xf numFmtId="0" fontId="15" fillId="33" borderId="0"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5" fillId="38" borderId="0" xfId="0" applyFont="1" applyFill="1" applyBorder="1" applyAlignment="1" applyProtection="1">
      <alignment horizontal="center" vertical="center"/>
      <protection/>
    </xf>
    <xf numFmtId="0" fontId="16" fillId="35" borderId="18" xfId="0" applyFont="1" applyFill="1" applyBorder="1" applyAlignment="1" applyProtection="1">
      <alignment horizontal="left"/>
      <protection/>
    </xf>
    <xf numFmtId="0" fontId="16" fillId="35" borderId="19" xfId="0" applyFont="1" applyFill="1" applyBorder="1" applyAlignment="1" applyProtection="1">
      <alignment/>
      <protection/>
    </xf>
    <xf numFmtId="14" fontId="16" fillId="35" borderId="20" xfId="0" applyNumberFormat="1" applyFont="1" applyFill="1" applyBorder="1" applyAlignment="1" applyProtection="1">
      <alignment horizontal="center"/>
      <protection/>
    </xf>
    <xf numFmtId="0" fontId="16" fillId="35" borderId="16" xfId="0" applyFont="1" applyFill="1" applyBorder="1" applyAlignment="1" applyProtection="1">
      <alignment horizontal="center"/>
      <protection/>
    </xf>
    <xf numFmtId="0" fontId="6" fillId="34" borderId="21" xfId="0" applyFont="1" applyFill="1" applyBorder="1" applyAlignment="1" applyProtection="1">
      <alignment/>
      <protection locked="0"/>
    </xf>
    <xf numFmtId="1" fontId="6" fillId="34" borderId="21" xfId="0" applyNumberFormat="1" applyFont="1" applyFill="1" applyBorder="1" applyAlignment="1" applyProtection="1">
      <alignment horizontal="center"/>
      <protection locked="0"/>
    </xf>
    <xf numFmtId="0" fontId="6" fillId="34" borderId="21" xfId="0" applyFont="1" applyFill="1" applyBorder="1" applyAlignment="1" applyProtection="1">
      <alignment horizontal="center"/>
      <protection locked="0"/>
    </xf>
    <xf numFmtId="0" fontId="16" fillId="35" borderId="22" xfId="0" applyFont="1" applyFill="1" applyBorder="1" applyAlignment="1" applyProtection="1">
      <alignment vertical="center" wrapText="1"/>
      <protection/>
    </xf>
    <xf numFmtId="14" fontId="16" fillId="35" borderId="22" xfId="0" applyNumberFormat="1" applyFont="1" applyFill="1" applyBorder="1" applyAlignment="1" applyProtection="1">
      <alignment horizontal="center" vertical="center" wrapText="1"/>
      <protection/>
    </xf>
    <xf numFmtId="0" fontId="16" fillId="35" borderId="22" xfId="0" applyFont="1" applyFill="1" applyBorder="1" applyAlignment="1" applyProtection="1">
      <alignment horizontal="center" vertical="center" wrapText="1"/>
      <protection/>
    </xf>
    <xf numFmtId="0" fontId="14" fillId="35" borderId="16" xfId="0" applyFont="1" applyFill="1" applyBorder="1" applyAlignment="1">
      <alignment/>
    </xf>
    <xf numFmtId="0" fontId="11" fillId="39" borderId="20" xfId="0" applyFont="1" applyFill="1" applyBorder="1" applyAlignment="1">
      <alignment horizontal="center"/>
    </xf>
    <xf numFmtId="0" fontId="11" fillId="35" borderId="23" xfId="0" applyFont="1" applyFill="1" applyBorder="1" applyAlignment="1">
      <alignment horizontal="left"/>
    </xf>
    <xf numFmtId="0" fontId="11" fillId="35" borderId="24" xfId="0" applyFont="1" applyFill="1" applyBorder="1" applyAlignment="1">
      <alignment/>
    </xf>
    <xf numFmtId="0" fontId="11" fillId="35" borderId="19" xfId="0" applyFont="1" applyFill="1" applyBorder="1" applyAlignment="1">
      <alignment/>
    </xf>
    <xf numFmtId="0" fontId="11" fillId="35" borderId="20" xfId="0" applyFont="1" applyFill="1" applyBorder="1" applyAlignment="1">
      <alignment/>
    </xf>
    <xf numFmtId="0" fontId="0" fillId="35" borderId="25" xfId="0" applyFill="1" applyBorder="1" applyAlignment="1">
      <alignment/>
    </xf>
    <xf numFmtId="0" fontId="0" fillId="35" borderId="24" xfId="0" applyFill="1" applyBorder="1" applyAlignment="1">
      <alignment/>
    </xf>
    <xf numFmtId="0" fontId="0" fillId="35" borderId="16" xfId="0" applyFill="1" applyBorder="1" applyAlignment="1">
      <alignment/>
    </xf>
    <xf numFmtId="0" fontId="0" fillId="34" borderId="22" xfId="0" applyFill="1" applyBorder="1" applyAlignment="1" applyProtection="1">
      <alignment/>
      <protection locked="0"/>
    </xf>
    <xf numFmtId="0" fontId="0" fillId="34" borderId="21" xfId="0" applyFill="1" applyBorder="1" applyAlignment="1" applyProtection="1">
      <alignment/>
      <protection locked="0"/>
    </xf>
    <xf numFmtId="0" fontId="0" fillId="34" borderId="26" xfId="0" applyFill="1" applyBorder="1" applyAlignment="1" applyProtection="1">
      <alignment/>
      <protection locked="0"/>
    </xf>
    <xf numFmtId="0" fontId="0" fillId="34" borderId="26" xfId="0" applyFill="1" applyBorder="1" applyAlignment="1" applyProtection="1">
      <alignment/>
      <protection locked="0"/>
    </xf>
    <xf numFmtId="0" fontId="0" fillId="34" borderId="27" xfId="0" applyFill="1" applyBorder="1" applyAlignment="1" applyProtection="1">
      <alignment/>
      <protection locked="0"/>
    </xf>
    <xf numFmtId="0" fontId="0" fillId="34" borderId="28" xfId="0" applyFill="1" applyBorder="1" applyAlignment="1" applyProtection="1">
      <alignment/>
      <protection locked="0"/>
    </xf>
    <xf numFmtId="0" fontId="0" fillId="34" borderId="29" xfId="0" applyFill="1" applyBorder="1" applyAlignment="1" applyProtection="1">
      <alignment/>
      <protection locked="0"/>
    </xf>
    <xf numFmtId="0" fontId="0" fillId="34" borderId="30" xfId="0" applyFill="1" applyBorder="1" applyAlignment="1" applyProtection="1">
      <alignment/>
      <protection locked="0"/>
    </xf>
    <xf numFmtId="0" fontId="0" fillId="34" borderId="31" xfId="0" applyFill="1" applyBorder="1" applyAlignment="1" applyProtection="1">
      <alignment/>
      <protection locked="0"/>
    </xf>
    <xf numFmtId="0" fontId="0" fillId="34" borderId="32" xfId="0" applyFill="1" applyBorder="1" applyAlignment="1" applyProtection="1">
      <alignment/>
      <protection locked="0"/>
    </xf>
    <xf numFmtId="0" fontId="0" fillId="34" borderId="33" xfId="0" applyFill="1" applyBorder="1" applyAlignment="1" applyProtection="1">
      <alignment/>
      <protection locked="0"/>
    </xf>
    <xf numFmtId="0" fontId="11" fillId="35" borderId="34" xfId="0" applyFont="1" applyFill="1" applyBorder="1" applyAlignment="1">
      <alignment/>
    </xf>
    <xf numFmtId="0" fontId="5" fillId="35" borderId="0" xfId="0" applyFont="1" applyFill="1" applyAlignment="1">
      <alignment/>
    </xf>
    <xf numFmtId="0" fontId="0" fillId="34" borderId="22" xfId="0" applyFont="1" applyFill="1" applyBorder="1" applyAlignment="1" applyProtection="1">
      <alignment/>
      <protection locked="0"/>
    </xf>
    <xf numFmtId="0" fontId="0" fillId="34" borderId="21" xfId="0" applyFont="1" applyFill="1" applyBorder="1" applyAlignment="1" applyProtection="1">
      <alignment horizontal="center"/>
      <protection locked="0"/>
    </xf>
    <xf numFmtId="0" fontId="0" fillId="34" borderId="35" xfId="0" applyFont="1" applyFill="1" applyBorder="1" applyAlignment="1" applyProtection="1">
      <alignment horizontal="center"/>
      <protection locked="0"/>
    </xf>
    <xf numFmtId="0" fontId="0" fillId="34" borderId="21" xfId="0" applyFont="1" applyFill="1" applyBorder="1" applyAlignment="1" applyProtection="1">
      <alignment/>
      <protection locked="0"/>
    </xf>
    <xf numFmtId="0" fontId="0" fillId="34" borderId="26" xfId="0" applyFont="1" applyFill="1" applyBorder="1" applyAlignment="1" applyProtection="1">
      <alignment/>
      <protection locked="0"/>
    </xf>
    <xf numFmtId="0" fontId="0" fillId="34" borderId="27" xfId="0" applyFont="1" applyFill="1" applyBorder="1" applyAlignment="1" applyProtection="1">
      <alignment/>
      <protection locked="0"/>
    </xf>
    <xf numFmtId="0" fontId="0" fillId="34" borderId="28" xfId="0" applyFont="1" applyFill="1" applyBorder="1" applyAlignment="1" applyProtection="1">
      <alignment/>
      <protection locked="0"/>
    </xf>
    <xf numFmtId="0" fontId="0" fillId="34" borderId="29" xfId="0" applyFont="1" applyFill="1" applyBorder="1" applyAlignment="1" applyProtection="1">
      <alignment/>
      <protection locked="0"/>
    </xf>
    <xf numFmtId="0" fontId="0" fillId="34" borderId="30" xfId="0" applyFont="1" applyFill="1" applyBorder="1" applyAlignment="1" applyProtection="1">
      <alignment/>
      <protection locked="0"/>
    </xf>
    <xf numFmtId="0" fontId="0" fillId="34" borderId="31" xfId="0" applyFont="1" applyFill="1" applyBorder="1" applyAlignment="1" applyProtection="1">
      <alignment/>
      <protection locked="0"/>
    </xf>
    <xf numFmtId="0" fontId="0" fillId="34" borderId="32" xfId="0" applyFont="1" applyFill="1" applyBorder="1" applyAlignment="1" applyProtection="1">
      <alignment/>
      <protection locked="0"/>
    </xf>
    <xf numFmtId="0" fontId="0" fillId="34" borderId="33" xfId="0" applyFont="1" applyFill="1" applyBorder="1" applyAlignment="1" applyProtection="1">
      <alignment/>
      <protection locked="0"/>
    </xf>
    <xf numFmtId="0" fontId="0" fillId="34" borderId="32" xfId="0" applyFont="1" applyFill="1" applyBorder="1" applyAlignment="1" applyProtection="1">
      <alignment horizontal="center"/>
      <protection locked="0"/>
    </xf>
    <xf numFmtId="0" fontId="17" fillId="33" borderId="0" xfId="0" applyFont="1" applyFill="1" applyAlignment="1">
      <alignment/>
    </xf>
    <xf numFmtId="0" fontId="0" fillId="35" borderId="36" xfId="0" applyFill="1" applyBorder="1" applyAlignment="1">
      <alignment/>
    </xf>
    <xf numFmtId="0" fontId="5" fillId="33" borderId="0" xfId="0" applyFont="1" applyFill="1" applyAlignment="1">
      <alignment horizontal="left"/>
    </xf>
    <xf numFmtId="0" fontId="5" fillId="33" borderId="0" xfId="0" applyFont="1" applyFill="1" applyAlignment="1">
      <alignment/>
    </xf>
    <xf numFmtId="0" fontId="5" fillId="33" borderId="0" xfId="0" applyFont="1" applyFill="1" applyAlignment="1">
      <alignment horizontal="center"/>
    </xf>
    <xf numFmtId="0" fontId="0" fillId="35" borderId="37" xfId="0" applyFill="1" applyBorder="1" applyAlignment="1">
      <alignment horizontal="center"/>
    </xf>
    <xf numFmtId="0" fontId="0" fillId="35" borderId="38" xfId="0" applyFill="1" applyBorder="1" applyAlignment="1">
      <alignment/>
    </xf>
    <xf numFmtId="0" fontId="0" fillId="35" borderId="39" xfId="0" applyFill="1" applyBorder="1" applyAlignment="1">
      <alignment horizontal="center"/>
    </xf>
    <xf numFmtId="0" fontId="0" fillId="36" borderId="40" xfId="0" applyFill="1" applyBorder="1" applyAlignment="1">
      <alignment horizontal="center"/>
    </xf>
    <xf numFmtId="0" fontId="11" fillId="35" borderId="41" xfId="0" applyFont="1" applyFill="1" applyBorder="1" applyAlignment="1">
      <alignment horizontal="center"/>
    </xf>
    <xf numFmtId="0" fontId="11" fillId="35" borderId="42" xfId="0" applyFont="1" applyFill="1" applyBorder="1" applyAlignment="1">
      <alignment horizontal="right"/>
    </xf>
    <xf numFmtId="0" fontId="11" fillId="36" borderId="43" xfId="0" applyFont="1" applyFill="1" applyBorder="1" applyAlignment="1">
      <alignment horizontal="center"/>
    </xf>
    <xf numFmtId="0" fontId="18" fillId="37" borderId="0" xfId="0" applyFont="1" applyFill="1" applyAlignment="1">
      <alignment horizontal="left"/>
    </xf>
    <xf numFmtId="0" fontId="0" fillId="37" borderId="0" xfId="0" applyFill="1" applyAlignment="1">
      <alignment/>
    </xf>
    <xf numFmtId="0" fontId="18" fillId="38" borderId="0" xfId="0" applyFont="1" applyFill="1" applyAlignment="1">
      <alignment horizontal="left"/>
    </xf>
    <xf numFmtId="0" fontId="0" fillId="38" borderId="0" xfId="0" applyFill="1" applyAlignment="1">
      <alignment/>
    </xf>
    <xf numFmtId="0" fontId="19" fillId="33" borderId="0" xfId="0" applyFont="1" applyFill="1" applyAlignment="1">
      <alignment/>
    </xf>
    <xf numFmtId="0" fontId="2" fillId="35" borderId="12" xfId="0" applyFont="1" applyFill="1" applyBorder="1" applyAlignment="1">
      <alignment horizontal="center"/>
    </xf>
    <xf numFmtId="0" fontId="2" fillId="35" borderId="0" xfId="0" applyFont="1" applyFill="1" applyBorder="1" applyAlignment="1">
      <alignment/>
    </xf>
    <xf numFmtId="0" fontId="2" fillId="39" borderId="13" xfId="0" applyFont="1" applyFill="1" applyBorder="1" applyAlignment="1">
      <alignment horizontal="center"/>
    </xf>
    <xf numFmtId="0" fontId="2" fillId="36" borderId="13" xfId="0" applyFont="1" applyFill="1" applyBorder="1" applyAlignment="1">
      <alignment horizontal="center"/>
    </xf>
    <xf numFmtId="0" fontId="11" fillId="35" borderId="12" xfId="0" applyFont="1" applyFill="1" applyBorder="1" applyAlignment="1">
      <alignment horizontal="center"/>
    </xf>
    <xf numFmtId="0" fontId="11" fillId="35" borderId="0" xfId="0" applyFont="1" applyFill="1" applyBorder="1" applyAlignment="1" quotePrefix="1">
      <alignment/>
    </xf>
    <xf numFmtId="0" fontId="11" fillId="36" borderId="13" xfId="0" applyFont="1" applyFill="1" applyBorder="1" applyAlignment="1">
      <alignment horizontal="center"/>
    </xf>
    <xf numFmtId="178" fontId="2" fillId="39" borderId="13" xfId="0" applyNumberFormat="1" applyFont="1" applyFill="1" applyBorder="1" applyAlignment="1">
      <alignment horizontal="right"/>
    </xf>
    <xf numFmtId="0" fontId="2" fillId="35" borderId="0" xfId="0" applyFont="1" applyFill="1" applyBorder="1" applyAlignment="1">
      <alignment/>
    </xf>
    <xf numFmtId="178" fontId="2" fillId="36" borderId="13" xfId="0" applyNumberFormat="1" applyFont="1" applyFill="1" applyBorder="1" applyAlignment="1">
      <alignment horizontal="right"/>
    </xf>
    <xf numFmtId="0" fontId="11" fillId="35" borderId="41" xfId="0" applyFont="1" applyFill="1" applyBorder="1" applyAlignment="1">
      <alignment horizontal="center"/>
    </xf>
    <xf numFmtId="0" fontId="11" fillId="35" borderId="42" xfId="0" applyFont="1" applyFill="1" applyBorder="1" applyAlignment="1">
      <alignment/>
    </xf>
    <xf numFmtId="178" fontId="11" fillId="35" borderId="43" xfId="0" applyNumberFormat="1" applyFont="1" applyFill="1" applyBorder="1" applyAlignment="1">
      <alignment/>
    </xf>
    <xf numFmtId="0" fontId="15" fillId="33" borderId="24" xfId="0" applyFont="1" applyFill="1" applyBorder="1" applyAlignment="1" applyProtection="1">
      <alignment horizontal="center" vertical="center"/>
      <protection/>
    </xf>
    <xf numFmtId="0" fontId="0" fillId="34" borderId="22" xfId="0" applyFont="1" applyFill="1" applyBorder="1" applyAlignment="1" applyProtection="1">
      <alignment/>
      <protection locked="0"/>
    </xf>
    <xf numFmtId="0" fontId="0" fillId="34" borderId="21" xfId="0" applyFont="1" applyFill="1" applyBorder="1" applyAlignment="1" applyProtection="1">
      <alignment/>
      <protection locked="0"/>
    </xf>
    <xf numFmtId="0" fontId="0" fillId="34" borderId="26" xfId="0" applyFont="1" applyFill="1" applyBorder="1" applyAlignment="1" applyProtection="1">
      <alignment/>
      <protection locked="0"/>
    </xf>
    <xf numFmtId="0" fontId="0" fillId="34" borderId="26" xfId="0" applyFont="1" applyFill="1" applyBorder="1" applyAlignment="1" applyProtection="1">
      <alignment/>
      <protection locked="0"/>
    </xf>
    <xf numFmtId="0" fontId="0" fillId="0" borderId="44" xfId="0" applyFill="1" applyBorder="1" applyAlignment="1">
      <alignment horizontal="center"/>
    </xf>
    <xf numFmtId="0" fontId="0" fillId="0" borderId="45" xfId="0" applyFill="1" applyBorder="1" applyAlignment="1">
      <alignment horizontal="center"/>
    </xf>
    <xf numFmtId="0" fontId="0" fillId="0" borderId="19" xfId="0" applyFont="1" applyFill="1" applyBorder="1" applyAlignment="1">
      <alignment horizontal="left"/>
    </xf>
    <xf numFmtId="0" fontId="0" fillId="0" borderId="24" xfId="0" applyFont="1" applyFill="1" applyBorder="1" applyAlignment="1">
      <alignment horizontal="left"/>
    </xf>
    <xf numFmtId="0" fontId="1" fillId="33" borderId="0" xfId="0" applyFont="1" applyFill="1" applyAlignment="1">
      <alignment horizontal="left" vertical="center"/>
    </xf>
    <xf numFmtId="0" fontId="1" fillId="37" borderId="0" xfId="0" applyFont="1" applyFill="1" applyAlignment="1">
      <alignment horizontal="center" vertical="center"/>
    </xf>
    <xf numFmtId="0" fontId="1" fillId="38" borderId="0" xfId="0" applyFont="1" applyFill="1" applyAlignment="1">
      <alignment horizontal="center" vertical="center"/>
    </xf>
    <xf numFmtId="0" fontId="2" fillId="33" borderId="0" xfId="0" applyFont="1" applyFill="1" applyAlignment="1">
      <alignment horizontal="left" vertical="top" wrapText="1"/>
    </xf>
    <xf numFmtId="0" fontId="6" fillId="33" borderId="12" xfId="0" applyFont="1" applyFill="1" applyBorder="1" applyAlignment="1">
      <alignment horizontal="left" vertical="top"/>
    </xf>
    <xf numFmtId="0" fontId="6" fillId="33" borderId="13" xfId="0" applyFont="1" applyFill="1" applyBorder="1" applyAlignment="1">
      <alignment horizontal="left" vertical="top"/>
    </xf>
    <xf numFmtId="0" fontId="0" fillId="33" borderId="0" xfId="0" applyFill="1" applyAlignment="1">
      <alignment horizontal="center"/>
    </xf>
    <xf numFmtId="0" fontId="10" fillId="33" borderId="0" xfId="0" applyFont="1" applyFill="1" applyAlignment="1">
      <alignment horizontal="center" vertical="center"/>
    </xf>
    <xf numFmtId="0" fontId="2" fillId="37" borderId="0" xfId="0" applyFont="1" applyFill="1" applyAlignment="1">
      <alignment horizontal="center"/>
    </xf>
    <xf numFmtId="0" fontId="2" fillId="38" borderId="0" xfId="0" applyFont="1" applyFill="1" applyAlignment="1">
      <alignment horizontal="center"/>
    </xf>
    <xf numFmtId="0" fontId="2" fillId="33" borderId="0" xfId="0" applyFont="1" applyFill="1" applyAlignment="1">
      <alignment horizontal="center"/>
    </xf>
    <xf numFmtId="175" fontId="2" fillId="33" borderId="0" xfId="0" applyNumberFormat="1" applyFont="1" applyFill="1" applyAlignment="1" applyProtection="1">
      <alignment horizontal="center" vertical="top" wrapText="1"/>
      <protection/>
    </xf>
    <xf numFmtId="0" fontId="5" fillId="35" borderId="0" xfId="0" applyFont="1" applyFill="1" applyAlignment="1">
      <alignment horizontal="left" vertical="top" wrapText="1"/>
    </xf>
    <xf numFmtId="175" fontId="2" fillId="35" borderId="0" xfId="0" applyNumberFormat="1" applyFont="1" applyFill="1" applyAlignment="1" applyProtection="1">
      <alignment horizontal="left" vertical="top" wrapText="1"/>
      <protection/>
    </xf>
    <xf numFmtId="0" fontId="3" fillId="35" borderId="46" xfId="0" applyFont="1" applyFill="1" applyBorder="1" applyAlignment="1" applyProtection="1">
      <alignment horizontal="center" wrapText="1"/>
      <protection/>
    </xf>
    <xf numFmtId="0" fontId="3" fillId="35" borderId="47" xfId="0" applyFont="1" applyFill="1" applyBorder="1" applyAlignment="1" applyProtection="1">
      <alignment horizontal="center" wrapText="1"/>
      <protection/>
    </xf>
    <xf numFmtId="0" fontId="3" fillId="35" borderId="48" xfId="0" applyFont="1" applyFill="1" applyBorder="1" applyAlignment="1" applyProtection="1">
      <alignment horizontal="center" wrapText="1"/>
      <protection/>
    </xf>
    <xf numFmtId="0" fontId="15" fillId="33" borderId="0" xfId="0" applyFont="1" applyFill="1" applyBorder="1" applyAlignment="1" applyProtection="1">
      <alignment horizontal="center" vertical="center"/>
      <protection/>
    </xf>
    <xf numFmtId="0" fontId="19" fillId="33" borderId="34" xfId="0" applyFont="1" applyFill="1" applyBorder="1" applyAlignment="1" applyProtection="1">
      <alignment horizontal="center" vertical="center"/>
      <protection/>
    </xf>
    <xf numFmtId="0" fontId="19" fillId="33" borderId="49" xfId="0" applyFont="1" applyFill="1" applyBorder="1" applyAlignment="1" applyProtection="1">
      <alignment horizontal="center" vertical="center"/>
      <protection/>
    </xf>
    <xf numFmtId="0" fontId="19" fillId="33" borderId="50" xfId="0" applyFont="1" applyFill="1" applyBorder="1" applyAlignment="1" applyProtection="1">
      <alignment horizontal="center" vertical="center"/>
      <protection/>
    </xf>
    <xf numFmtId="177" fontId="11" fillId="35" borderId="34" xfId="0" applyNumberFormat="1" applyFont="1" applyFill="1" applyBorder="1" applyAlignment="1" quotePrefix="1">
      <alignment horizontal="center"/>
    </xf>
    <xf numFmtId="177" fontId="11" fillId="35" borderId="49" xfId="0" applyNumberFormat="1" applyFont="1" applyFill="1" applyBorder="1" applyAlignment="1" quotePrefix="1">
      <alignment horizontal="center"/>
    </xf>
    <xf numFmtId="177" fontId="11" fillId="35" borderId="50" xfId="0" applyNumberFormat="1" applyFont="1" applyFill="1" applyBorder="1" applyAlignment="1" quotePrefix="1">
      <alignment horizontal="center"/>
    </xf>
    <xf numFmtId="0" fontId="10" fillId="33" borderId="0" xfId="0" applyFont="1" applyFill="1" applyAlignment="1">
      <alignment horizontal="left" vertical="center" wrapText="1"/>
    </xf>
    <xf numFmtId="0" fontId="10" fillId="37" borderId="0" xfId="0" applyFont="1" applyFill="1" applyAlignment="1">
      <alignment horizontal="center" vertical="center" wrapText="1"/>
    </xf>
    <xf numFmtId="0" fontId="10" fillId="38" borderId="0" xfId="0" applyFont="1" applyFill="1" applyAlignment="1">
      <alignment horizontal="center" vertical="center" wrapText="1"/>
    </xf>
    <xf numFmtId="0" fontId="10" fillId="33" borderId="0" xfId="0" applyFont="1" applyFill="1" applyAlignment="1">
      <alignment horizontal="center" vertical="center" wrapText="1"/>
    </xf>
    <xf numFmtId="0" fontId="14" fillId="33" borderId="23" xfId="0" applyFont="1" applyFill="1" applyBorder="1" applyAlignment="1">
      <alignment horizontal="center"/>
    </xf>
    <xf numFmtId="0" fontId="0" fillId="0" borderId="24" xfId="0" applyBorder="1" applyAlignment="1">
      <alignment/>
    </xf>
    <xf numFmtId="0" fontId="14" fillId="33" borderId="24" xfId="0" applyFont="1" applyFill="1" applyBorder="1" applyAlignment="1">
      <alignment horizontal="center"/>
    </xf>
    <xf numFmtId="0" fontId="11" fillId="35" borderId="18" xfId="0" applyFont="1" applyFill="1" applyBorder="1" applyAlignment="1">
      <alignment horizontal="left"/>
    </xf>
    <xf numFmtId="0" fontId="11" fillId="35" borderId="19" xfId="0" applyFont="1" applyFill="1" applyBorder="1" applyAlignment="1">
      <alignment horizontal="left"/>
    </xf>
    <xf numFmtId="0" fontId="11" fillId="35" borderId="20" xfId="0" applyFont="1" applyFill="1" applyBorder="1" applyAlignment="1">
      <alignment horizontal="left"/>
    </xf>
    <xf numFmtId="0" fontId="1" fillId="37" borderId="0" xfId="0" applyFont="1" applyFill="1" applyAlignment="1">
      <alignment horizontal="center" vertical="center" wrapText="1"/>
    </xf>
    <xf numFmtId="0" fontId="1" fillId="38" borderId="0" xfId="0" applyFont="1" applyFill="1" applyAlignment="1">
      <alignment horizontal="center" vertical="center" wrapText="1"/>
    </xf>
    <xf numFmtId="0" fontId="1" fillId="33" borderId="0" xfId="0" applyFont="1" applyFill="1" applyAlignment="1">
      <alignment horizontal="center" vertical="center" wrapText="1"/>
    </xf>
    <xf numFmtId="0" fontId="0" fillId="35" borderId="37" xfId="0" applyFill="1" applyBorder="1" applyAlignment="1">
      <alignment horizontal="center"/>
    </xf>
    <xf numFmtId="0" fontId="0" fillId="35" borderId="38" xfId="0" applyFill="1" applyBorder="1" applyAlignment="1">
      <alignment horizontal="center"/>
    </xf>
    <xf numFmtId="0" fontId="0" fillId="35" borderId="39" xfId="0"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1" fillId="33" borderId="0" xfId="0" applyFont="1" applyFill="1" applyAlignment="1">
      <alignment horizontal="center" vertical="center"/>
    </xf>
    <xf numFmtId="0" fontId="18" fillId="33" borderId="51" xfId="0" applyFont="1" applyFill="1" applyBorder="1" applyAlignment="1">
      <alignment horizontal="center"/>
    </xf>
    <xf numFmtId="177" fontId="11" fillId="33" borderId="34" xfId="0" applyNumberFormat="1" applyFont="1" applyFill="1" applyBorder="1" applyAlignment="1" quotePrefix="1">
      <alignment horizontal="center"/>
    </xf>
    <xf numFmtId="177" fontId="11" fillId="33" borderId="49" xfId="0" applyNumberFormat="1" applyFont="1" applyFill="1" applyBorder="1" applyAlignment="1" quotePrefix="1">
      <alignment horizontal="center"/>
    </xf>
    <xf numFmtId="177" fontId="11" fillId="33" borderId="50" xfId="0" applyNumberFormat="1" applyFont="1" applyFill="1" applyBorder="1" applyAlignment="1" quotePrefix="1">
      <alignment horizontal="center"/>
    </xf>
    <xf numFmtId="177" fontId="11" fillId="33" borderId="52" xfId="0" applyNumberFormat="1" applyFont="1" applyFill="1" applyBorder="1" applyAlignment="1" quotePrefix="1">
      <alignment horizontal="center"/>
    </xf>
    <xf numFmtId="0" fontId="0" fillId="33" borderId="51" xfId="0" applyFill="1" applyBorder="1" applyAlignment="1">
      <alignment horizontal="center"/>
    </xf>
    <xf numFmtId="0" fontId="0" fillId="33" borderId="49" xfId="0" applyFill="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7">
    <dxf>
      <font>
        <b/>
        <i val="0"/>
        <color indexed="10"/>
      </font>
      <fill>
        <patternFill patternType="none">
          <bgColor indexed="65"/>
        </patternFill>
      </fill>
    </dxf>
    <dxf>
      <font>
        <b/>
        <i val="0"/>
        <color indexed="10"/>
      </font>
      <fill>
        <patternFill patternType="solid">
          <bgColor indexed="43"/>
        </patternFill>
      </fill>
    </dxf>
    <dxf>
      <font>
        <b/>
        <i val="0"/>
        <color indexed="10"/>
      </font>
      <fill>
        <patternFill patternType="solid">
          <bgColor indexed="43"/>
        </patternFill>
      </fill>
    </dxf>
    <dxf>
      <font>
        <b/>
        <i val="0"/>
        <color indexed="10"/>
      </font>
    </dxf>
    <dxf>
      <font>
        <b/>
        <i val="0"/>
        <color rgb="FFFF0000"/>
      </font>
      <border/>
    </dxf>
    <dxf>
      <font>
        <b/>
        <i val="0"/>
        <color rgb="FFFF0000"/>
      </font>
      <fill>
        <patternFill patternType="solid">
          <bgColor rgb="FFFFFF99"/>
        </patternFill>
      </fill>
      <border/>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4400550</xdr:colOff>
      <xdr:row>0</xdr:row>
      <xdr:rowOff>0</xdr:rowOff>
    </xdr:from>
    <xdr:to>
      <xdr:col>2</xdr:col>
      <xdr:colOff>5467350</xdr:colOff>
      <xdr:row>0</xdr:row>
      <xdr:rowOff>1000125</xdr:rowOff>
    </xdr:to>
    <xdr:pic>
      <xdr:nvPicPr>
        <xdr:cNvPr id="1" name="Picture 1" descr="Logo Wetteraukreis"/>
        <xdr:cNvPicPr preferRelativeResize="1">
          <a:picLocks noChangeAspect="1"/>
        </xdr:cNvPicPr>
      </xdr:nvPicPr>
      <xdr:blipFill>
        <a:blip r:embed="rId1"/>
        <a:stretch>
          <a:fillRect/>
        </a:stretch>
      </xdr:blipFill>
      <xdr:spPr>
        <a:xfrm>
          <a:off x="5400675" y="0"/>
          <a:ext cx="10668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2324100</xdr:colOff>
      <xdr:row>0</xdr:row>
      <xdr:rowOff>0</xdr:rowOff>
    </xdr:from>
    <xdr:to>
      <xdr:col>4</xdr:col>
      <xdr:colOff>0</xdr:colOff>
      <xdr:row>0</xdr:row>
      <xdr:rowOff>904875</xdr:rowOff>
    </xdr:to>
    <xdr:pic>
      <xdr:nvPicPr>
        <xdr:cNvPr id="1" name="Picture 15" descr="Logo Wetteraukreis"/>
        <xdr:cNvPicPr preferRelativeResize="1">
          <a:picLocks noChangeAspect="1"/>
        </xdr:cNvPicPr>
      </xdr:nvPicPr>
      <xdr:blipFill>
        <a:blip r:embed="rId1"/>
        <a:stretch>
          <a:fillRect/>
        </a:stretch>
      </xdr:blipFill>
      <xdr:spPr>
        <a:xfrm>
          <a:off x="5353050" y="0"/>
          <a:ext cx="952500" cy="904875"/>
        </a:xfrm>
        <a:prstGeom prst="rect">
          <a:avLst/>
        </a:prstGeom>
        <a:noFill/>
        <a:ln w="9525" cmpd="sng">
          <a:noFill/>
        </a:ln>
      </xdr:spPr>
    </xdr:pic>
    <xdr:clientData/>
  </xdr:twoCellAnchor>
  <xdr:twoCellAnchor editAs="oneCell">
    <xdr:from>
      <xdr:col>0</xdr:col>
      <xdr:colOff>0</xdr:colOff>
      <xdr:row>0</xdr:row>
      <xdr:rowOff>0</xdr:rowOff>
    </xdr:from>
    <xdr:to>
      <xdr:col>0</xdr:col>
      <xdr:colOff>952500</xdr:colOff>
      <xdr:row>0</xdr:row>
      <xdr:rowOff>904875</xdr:rowOff>
    </xdr:to>
    <xdr:pic>
      <xdr:nvPicPr>
        <xdr:cNvPr id="2" name="Picture 19" descr="Logo Wetteraukreis"/>
        <xdr:cNvPicPr preferRelativeResize="1">
          <a:picLocks noChangeAspect="1"/>
        </xdr:cNvPicPr>
      </xdr:nvPicPr>
      <xdr:blipFill>
        <a:blip r:embed="rId1"/>
        <a:stretch>
          <a:fillRect/>
        </a:stretch>
      </xdr:blipFill>
      <xdr:spPr>
        <a:xfrm>
          <a:off x="0" y="0"/>
          <a:ext cx="952500" cy="904875"/>
        </a:xfrm>
        <a:prstGeom prst="rect">
          <a:avLst/>
        </a:prstGeom>
        <a:noFill/>
        <a:ln w="9525" cmpd="sng">
          <a:noFill/>
        </a:ln>
      </xdr:spPr>
    </xdr:pic>
    <xdr:clientData/>
  </xdr:twoCellAnchor>
  <xdr:twoCellAnchor>
    <xdr:from>
      <xdr:col>0</xdr:col>
      <xdr:colOff>552450</xdr:colOff>
      <xdr:row>42</xdr:row>
      <xdr:rowOff>19050</xdr:rowOff>
    </xdr:from>
    <xdr:to>
      <xdr:col>1</xdr:col>
      <xdr:colOff>695325</xdr:colOff>
      <xdr:row>43</xdr:row>
      <xdr:rowOff>390525</xdr:rowOff>
    </xdr:to>
    <xdr:sp macro="[0]!btnSaveClick">
      <xdr:nvSpPr>
        <xdr:cNvPr id="3" name="Rechteck 1"/>
        <xdr:cNvSpPr>
          <a:spLocks/>
        </xdr:cNvSpPr>
      </xdr:nvSpPr>
      <xdr:spPr>
        <a:xfrm>
          <a:off x="552450" y="8201025"/>
          <a:ext cx="1219200" cy="54292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rPr>
            <a:t>Speichern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695325</xdr:colOff>
      <xdr:row>0</xdr:row>
      <xdr:rowOff>676275</xdr:rowOff>
    </xdr:to>
    <xdr:pic>
      <xdr:nvPicPr>
        <xdr:cNvPr id="1" name="Picture 3" descr="Logo Wetteraukreis"/>
        <xdr:cNvPicPr preferRelativeResize="1">
          <a:picLocks noChangeAspect="1"/>
        </xdr:cNvPicPr>
      </xdr:nvPicPr>
      <xdr:blipFill>
        <a:blip r:embed="rId1"/>
        <a:stretch>
          <a:fillRect/>
        </a:stretch>
      </xdr:blipFill>
      <xdr:spPr>
        <a:xfrm>
          <a:off x="0" y="19050"/>
          <a:ext cx="695325" cy="657225"/>
        </a:xfrm>
        <a:prstGeom prst="rect">
          <a:avLst/>
        </a:prstGeom>
        <a:noFill/>
        <a:ln w="9525" cmpd="sng">
          <a:noFill/>
        </a:ln>
      </xdr:spPr>
    </xdr:pic>
    <xdr:clientData/>
  </xdr:twoCellAnchor>
  <xdr:twoCellAnchor editAs="oneCell">
    <xdr:from>
      <xdr:col>3</xdr:col>
      <xdr:colOff>66675</xdr:colOff>
      <xdr:row>0</xdr:row>
      <xdr:rowOff>0</xdr:rowOff>
    </xdr:from>
    <xdr:to>
      <xdr:col>3</xdr:col>
      <xdr:colOff>762000</xdr:colOff>
      <xdr:row>0</xdr:row>
      <xdr:rowOff>657225</xdr:rowOff>
    </xdr:to>
    <xdr:pic>
      <xdr:nvPicPr>
        <xdr:cNvPr id="2" name="Picture 4" descr="Logo Wetteraukreis"/>
        <xdr:cNvPicPr preferRelativeResize="1">
          <a:picLocks noChangeAspect="1"/>
        </xdr:cNvPicPr>
      </xdr:nvPicPr>
      <xdr:blipFill>
        <a:blip r:embed="rId1"/>
        <a:stretch>
          <a:fillRect/>
        </a:stretch>
      </xdr:blipFill>
      <xdr:spPr>
        <a:xfrm>
          <a:off x="4200525" y="0"/>
          <a:ext cx="6953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1333500</xdr:colOff>
      <xdr:row>0</xdr:row>
      <xdr:rowOff>0</xdr:rowOff>
    </xdr:from>
    <xdr:to>
      <xdr:col>4</xdr:col>
      <xdr:colOff>2076450</xdr:colOff>
      <xdr:row>0</xdr:row>
      <xdr:rowOff>704850</xdr:rowOff>
    </xdr:to>
    <xdr:pic>
      <xdr:nvPicPr>
        <xdr:cNvPr id="1" name="Picture 4" descr="Logo Wetteraukreis"/>
        <xdr:cNvPicPr preferRelativeResize="1">
          <a:picLocks noChangeAspect="1"/>
        </xdr:cNvPicPr>
      </xdr:nvPicPr>
      <xdr:blipFill>
        <a:blip r:embed="rId1"/>
        <a:stretch>
          <a:fillRect/>
        </a:stretch>
      </xdr:blipFill>
      <xdr:spPr>
        <a:xfrm>
          <a:off x="6191250" y="0"/>
          <a:ext cx="7429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1247775</xdr:colOff>
      <xdr:row>0</xdr:row>
      <xdr:rowOff>0</xdr:rowOff>
    </xdr:from>
    <xdr:to>
      <xdr:col>4</xdr:col>
      <xdr:colOff>1990725</xdr:colOff>
      <xdr:row>0</xdr:row>
      <xdr:rowOff>704850</xdr:rowOff>
    </xdr:to>
    <xdr:pic>
      <xdr:nvPicPr>
        <xdr:cNvPr id="1" name="Picture 1" descr="Logo Wetteraukreis"/>
        <xdr:cNvPicPr preferRelativeResize="1">
          <a:picLocks noChangeAspect="1"/>
        </xdr:cNvPicPr>
      </xdr:nvPicPr>
      <xdr:blipFill>
        <a:blip r:embed="rId1"/>
        <a:stretch>
          <a:fillRect/>
        </a:stretch>
      </xdr:blipFill>
      <xdr:spPr>
        <a:xfrm>
          <a:off x="6105525" y="0"/>
          <a:ext cx="7429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742950</xdr:colOff>
      <xdr:row>0</xdr:row>
      <xdr:rowOff>704850</xdr:rowOff>
    </xdr:to>
    <xdr:pic>
      <xdr:nvPicPr>
        <xdr:cNvPr id="1" name="Picture 1" descr="Logo Wetteraukreis"/>
        <xdr:cNvPicPr preferRelativeResize="1">
          <a:picLocks noChangeAspect="1"/>
        </xdr:cNvPicPr>
      </xdr:nvPicPr>
      <xdr:blipFill>
        <a:blip r:embed="rId1"/>
        <a:stretch>
          <a:fillRect/>
        </a:stretch>
      </xdr:blipFill>
      <xdr:spPr>
        <a:xfrm>
          <a:off x="161925" y="0"/>
          <a:ext cx="742950" cy="704850"/>
        </a:xfrm>
        <a:prstGeom prst="rect">
          <a:avLst/>
        </a:prstGeom>
        <a:noFill/>
        <a:ln w="9525" cmpd="sng">
          <a:noFill/>
        </a:ln>
      </xdr:spPr>
    </xdr:pic>
    <xdr:clientData/>
  </xdr:twoCellAnchor>
  <xdr:twoCellAnchor editAs="oneCell">
    <xdr:from>
      <xdr:col>3</xdr:col>
      <xdr:colOff>352425</xdr:colOff>
      <xdr:row>0</xdr:row>
      <xdr:rowOff>0</xdr:rowOff>
    </xdr:from>
    <xdr:to>
      <xdr:col>3</xdr:col>
      <xdr:colOff>1095375</xdr:colOff>
      <xdr:row>0</xdr:row>
      <xdr:rowOff>704850</xdr:rowOff>
    </xdr:to>
    <xdr:pic>
      <xdr:nvPicPr>
        <xdr:cNvPr id="2" name="Picture 1" descr="Logo Wetteraukreis"/>
        <xdr:cNvPicPr preferRelativeResize="1">
          <a:picLocks noChangeAspect="1"/>
        </xdr:cNvPicPr>
      </xdr:nvPicPr>
      <xdr:blipFill>
        <a:blip r:embed="rId1"/>
        <a:stretch>
          <a:fillRect/>
        </a:stretch>
      </xdr:blipFill>
      <xdr:spPr>
        <a:xfrm>
          <a:off x="5629275" y="0"/>
          <a:ext cx="742950"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Anmeldung_GKTF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leitung"/>
      <sheetName val="Deckblatt"/>
      <sheetName val="Teilnehmer"/>
      <sheetName val="Kampfrichter"/>
      <sheetName val="Riegenführer"/>
      <sheetName val="Blah"/>
      <sheetName val="Übersicht"/>
      <sheetName val="Vereine"/>
      <sheetName val="Schwierigkeitsstufen"/>
      <sheetName val="Ausrichter_und_Termine"/>
      <sheetName val="Mannschaf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rsten.rubisch@turngau-wv.d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C30"/>
  <sheetViews>
    <sheetView zoomScalePageLayoutView="0" workbookViewId="0" topLeftCell="A6">
      <selection activeCell="E13" sqref="E13"/>
    </sheetView>
  </sheetViews>
  <sheetFormatPr defaultColWidth="11.00390625" defaultRowHeight="14.25"/>
  <cols>
    <col min="1" max="1" width="2.125" style="1" customWidth="1"/>
    <col min="2" max="2" width="11.00390625" style="1" customWidth="1"/>
    <col min="3" max="3" width="71.75390625" style="1" customWidth="1"/>
    <col min="4" max="16384" width="11.00390625" style="1" customWidth="1"/>
  </cols>
  <sheetData>
    <row r="1" spans="2:3" ht="81" customHeight="1">
      <c r="B1" s="133" t="s">
        <v>64</v>
      </c>
      <c r="C1" s="133"/>
    </row>
    <row r="2" spans="2:3" ht="7.5" customHeight="1">
      <c r="B2" s="134"/>
      <c r="C2" s="134"/>
    </row>
    <row r="3" spans="2:3" ht="7.5" customHeight="1">
      <c r="B3" s="135"/>
      <c r="C3" s="135"/>
    </row>
    <row r="4" spans="2:3" ht="96.75" customHeight="1">
      <c r="B4" s="136" t="s">
        <v>0</v>
      </c>
      <c r="C4" s="136"/>
    </row>
    <row r="5" spans="2:3" ht="14.25" thickBot="1">
      <c r="B5" s="139"/>
      <c r="C5" s="139"/>
    </row>
    <row r="6" spans="1:3" ht="13.5">
      <c r="A6" s="2"/>
      <c r="B6" s="3" t="s">
        <v>1</v>
      </c>
      <c r="C6" s="4" t="s">
        <v>2</v>
      </c>
    </row>
    <row r="7" spans="1:3" ht="15">
      <c r="A7" s="2"/>
      <c r="B7" s="137"/>
      <c r="C7" s="138"/>
    </row>
    <row r="8" spans="1:3" ht="33.75">
      <c r="A8" s="2"/>
      <c r="B8" s="7" t="s">
        <v>3</v>
      </c>
      <c r="C8" s="8" t="s">
        <v>4</v>
      </c>
    </row>
    <row r="9" spans="1:3" ht="15">
      <c r="A9" s="2"/>
      <c r="B9" s="137"/>
      <c r="C9" s="138"/>
    </row>
    <row r="10" spans="1:3" ht="13.5">
      <c r="A10" s="2"/>
      <c r="B10" s="7" t="s">
        <v>5</v>
      </c>
      <c r="C10" s="8" t="s">
        <v>6</v>
      </c>
    </row>
    <row r="11" spans="1:3" ht="15">
      <c r="A11" s="2"/>
      <c r="B11" s="137"/>
      <c r="C11" s="138"/>
    </row>
    <row r="12" spans="1:3" ht="13.5">
      <c r="A12" s="2"/>
      <c r="B12" s="7" t="s">
        <v>7</v>
      </c>
      <c r="C12" s="8" t="s">
        <v>8</v>
      </c>
    </row>
    <row r="13" spans="2:3" ht="15">
      <c r="B13" s="137"/>
      <c r="C13" s="138"/>
    </row>
    <row r="14" spans="1:3" ht="22.5">
      <c r="A14" s="2"/>
      <c r="B14" s="7" t="s">
        <v>9</v>
      </c>
      <c r="C14" s="8" t="s">
        <v>10</v>
      </c>
    </row>
    <row r="15" spans="2:3" ht="15">
      <c r="B15" s="137"/>
      <c r="C15" s="138"/>
    </row>
    <row r="16" spans="1:3" ht="13.5">
      <c r="A16" s="2"/>
      <c r="B16" s="7" t="s">
        <v>11</v>
      </c>
      <c r="C16" s="8" t="s">
        <v>112</v>
      </c>
    </row>
    <row r="17" spans="1:3" ht="13.5">
      <c r="A17" s="2"/>
      <c r="B17" s="9"/>
      <c r="C17" s="10"/>
    </row>
    <row r="18" spans="1:3" ht="13.5">
      <c r="A18" s="2"/>
      <c r="B18" s="7" t="s">
        <v>12</v>
      </c>
      <c r="C18" s="11" t="s">
        <v>189</v>
      </c>
    </row>
    <row r="19" spans="1:3" ht="15">
      <c r="A19" s="2"/>
      <c r="B19" s="5"/>
      <c r="C19" s="6"/>
    </row>
    <row r="20" spans="1:3" ht="14.25" thickBot="1">
      <c r="A20" s="2"/>
      <c r="B20" s="12" t="s">
        <v>13</v>
      </c>
      <c r="C20" s="13" t="s">
        <v>14</v>
      </c>
    </row>
    <row r="21" spans="1:3" ht="14.25" thickBot="1">
      <c r="A21" s="2"/>
      <c r="B21" s="2"/>
      <c r="C21" s="2"/>
    </row>
    <row r="22" spans="2:3" ht="40.5">
      <c r="B22" s="14"/>
      <c r="C22" s="15" t="s">
        <v>15</v>
      </c>
    </row>
    <row r="23" spans="2:3" ht="13.5">
      <c r="B23" s="16"/>
      <c r="C23" s="17"/>
    </row>
    <row r="24" spans="2:3" ht="24">
      <c r="B24" s="16"/>
      <c r="C24" s="18" t="s">
        <v>188</v>
      </c>
    </row>
    <row r="25" spans="2:3" ht="13.5">
      <c r="B25" s="16"/>
      <c r="C25" s="19"/>
    </row>
    <row r="26" spans="2:3" ht="75" thickBot="1">
      <c r="B26" s="20" t="s">
        <v>16</v>
      </c>
      <c r="C26" s="21" t="s">
        <v>17</v>
      </c>
    </row>
    <row r="28" spans="2:3" ht="13.5">
      <c r="B28" s="22" t="s">
        <v>18</v>
      </c>
      <c r="C28" s="2"/>
    </row>
    <row r="29" spans="2:3" ht="13.5">
      <c r="B29" s="23"/>
      <c r="C29" s="24" t="s">
        <v>19</v>
      </c>
    </row>
    <row r="30" spans="2:3" ht="13.5">
      <c r="B30" s="25"/>
      <c r="C30" s="24" t="s">
        <v>20</v>
      </c>
    </row>
  </sheetData>
  <sheetProtection password="CE28" sheet="1" objects="1" scenarios="1" selectLockedCells="1"/>
  <mergeCells count="10">
    <mergeCell ref="B1:C1"/>
    <mergeCell ref="B2:C2"/>
    <mergeCell ref="B3:C3"/>
    <mergeCell ref="B4:C4"/>
    <mergeCell ref="B13:C13"/>
    <mergeCell ref="B15:C15"/>
    <mergeCell ref="B5:C5"/>
    <mergeCell ref="B7:C7"/>
    <mergeCell ref="B9:C9"/>
    <mergeCell ref="B11:C11"/>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D45"/>
  <sheetViews>
    <sheetView tabSelected="1" zoomScalePageLayoutView="0" workbookViewId="0" topLeftCell="A1">
      <selection activeCell="C19" sqref="C19"/>
    </sheetView>
  </sheetViews>
  <sheetFormatPr defaultColWidth="11.00390625" defaultRowHeight="14.25"/>
  <cols>
    <col min="1" max="1" width="14.125" style="1" customWidth="1"/>
    <col min="2" max="2" width="25.625" style="1" customWidth="1"/>
    <col min="3" max="3" width="34.375" style="1" customWidth="1"/>
    <col min="4" max="4" width="8.625" style="1" customWidth="1"/>
    <col min="5" max="5" width="11.00390625" style="1" customWidth="1"/>
    <col min="6" max="6" width="22.00390625" style="1" customWidth="1"/>
    <col min="7" max="16384" width="11.00390625" style="1" customWidth="1"/>
  </cols>
  <sheetData>
    <row r="1" spans="1:4" ht="75.75" customHeight="1">
      <c r="A1" s="140" t="s">
        <v>21</v>
      </c>
      <c r="B1" s="140"/>
      <c r="C1" s="140"/>
      <c r="D1" s="140"/>
    </row>
    <row r="2" spans="1:4" ht="6" customHeight="1">
      <c r="A2" s="141"/>
      <c r="B2" s="141"/>
      <c r="C2" s="141"/>
      <c r="D2" s="141"/>
    </row>
    <row r="3" spans="1:4" ht="6" customHeight="1">
      <c r="A3" s="142"/>
      <c r="B3" s="142"/>
      <c r="C3" s="142"/>
      <c r="D3" s="142"/>
    </row>
    <row r="4" spans="1:4" ht="13.5">
      <c r="A4" s="143"/>
      <c r="B4" s="143"/>
      <c r="C4" s="143"/>
      <c r="D4" s="143"/>
    </row>
    <row r="5" spans="1:4" ht="13.5">
      <c r="A5" s="26" t="s">
        <v>22</v>
      </c>
      <c r="B5" s="27" t="s">
        <v>191</v>
      </c>
      <c r="C5" s="26"/>
      <c r="D5" s="28"/>
    </row>
    <row r="6" spans="1:4" ht="13.5">
      <c r="A6" s="28"/>
      <c r="B6" s="27"/>
      <c r="C6" s="28"/>
      <c r="D6" s="28"/>
    </row>
    <row r="7" spans="1:4" ht="13.5">
      <c r="A7" s="26" t="s">
        <v>23</v>
      </c>
      <c r="B7" s="29" t="s">
        <v>190</v>
      </c>
      <c r="C7" s="28"/>
      <c r="D7" s="28"/>
    </row>
    <row r="8" spans="1:4" ht="13.5">
      <c r="A8" s="143"/>
      <c r="B8" s="143"/>
      <c r="C8" s="143"/>
      <c r="D8" s="143"/>
    </row>
    <row r="9" spans="1:4" ht="13.5">
      <c r="A9" s="26" t="s">
        <v>24</v>
      </c>
      <c r="B9" s="30"/>
      <c r="C9" s="31"/>
      <c r="D9" s="31"/>
    </row>
    <row r="10" spans="1:4" ht="13.5">
      <c r="A10" s="31"/>
      <c r="B10" s="30" t="s">
        <v>25</v>
      </c>
      <c r="C10" s="32" t="s">
        <v>26</v>
      </c>
      <c r="D10" s="31"/>
    </row>
    <row r="11" spans="1:4" ht="13.5">
      <c r="A11" s="31"/>
      <c r="B11" s="30" t="s">
        <v>27</v>
      </c>
      <c r="C11" s="32" t="s">
        <v>192</v>
      </c>
      <c r="D11" s="31"/>
    </row>
    <row r="12" spans="1:4" ht="13.5">
      <c r="A12" s="31"/>
      <c r="B12" s="30"/>
      <c r="C12" s="32"/>
      <c r="D12" s="31"/>
    </row>
    <row r="13" spans="1:4" ht="13.5">
      <c r="A13" s="31"/>
      <c r="B13" s="30" t="s">
        <v>28</v>
      </c>
      <c r="C13" s="33">
        <v>45172</v>
      </c>
      <c r="D13" s="31"/>
    </row>
    <row r="14" spans="1:4" ht="13.5">
      <c r="A14" s="31"/>
      <c r="B14" s="30" t="s">
        <v>29</v>
      </c>
      <c r="C14" s="33">
        <v>45165</v>
      </c>
      <c r="D14" s="34"/>
    </row>
    <row r="15" spans="1:4" ht="13.5">
      <c r="A15" s="31"/>
      <c r="B15" s="30" t="s">
        <v>30</v>
      </c>
      <c r="C15" s="32" t="s">
        <v>113</v>
      </c>
      <c r="D15" s="31"/>
    </row>
    <row r="16" spans="1:4" ht="13.5">
      <c r="A16" s="31"/>
      <c r="B16" s="30" t="s">
        <v>31</v>
      </c>
      <c r="C16" s="32" t="s">
        <v>109</v>
      </c>
      <c r="D16" s="31"/>
    </row>
    <row r="17" spans="1:4" ht="13.5">
      <c r="A17" s="139"/>
      <c r="B17" s="139"/>
      <c r="C17" s="139"/>
      <c r="D17" s="139"/>
    </row>
    <row r="18" spans="1:4" ht="13.5">
      <c r="A18" s="26" t="s">
        <v>32</v>
      </c>
      <c r="B18" s="30"/>
      <c r="C18" s="35" t="str">
        <f>IF(ISBLANK(C19),"Wählen Sie hier ihren Verein aus:","")</f>
        <v>Wählen Sie hier ihren Verein aus:</v>
      </c>
      <c r="D18" s="31"/>
    </row>
    <row r="19" spans="1:4" ht="13.5">
      <c r="A19" s="26"/>
      <c r="B19" s="30" t="s">
        <v>33</v>
      </c>
      <c r="C19" s="36"/>
      <c r="D19" s="31"/>
    </row>
    <row r="20" spans="1:4" ht="13.5">
      <c r="A20" s="31"/>
      <c r="B20" s="30" t="s">
        <v>34</v>
      </c>
      <c r="C20" s="36"/>
      <c r="D20" s="31"/>
    </row>
    <row r="21" spans="1:4" ht="13.5">
      <c r="A21" s="31"/>
      <c r="B21" s="30" t="s">
        <v>35</v>
      </c>
      <c r="C21" s="36"/>
      <c r="D21" s="31"/>
    </row>
    <row r="22" spans="1:4" ht="13.5">
      <c r="A22" s="31"/>
      <c r="B22" s="30" t="s">
        <v>36</v>
      </c>
      <c r="C22" s="37"/>
      <c r="D22" s="31"/>
    </row>
    <row r="23" spans="1:4" ht="13.5">
      <c r="A23" s="31"/>
      <c r="B23" s="30" t="s">
        <v>37</v>
      </c>
      <c r="C23" s="37"/>
      <c r="D23" s="31"/>
    </row>
    <row r="24" spans="1:4" ht="13.5">
      <c r="A24" s="31"/>
      <c r="B24" s="30" t="s">
        <v>30</v>
      </c>
      <c r="C24" s="37"/>
      <c r="D24" s="31"/>
    </row>
    <row r="25" spans="1:4" ht="13.5">
      <c r="A25" s="31"/>
      <c r="B25" s="30" t="s">
        <v>38</v>
      </c>
      <c r="C25" s="37"/>
      <c r="D25" s="31"/>
    </row>
    <row r="26" spans="1:4" ht="13.5">
      <c r="A26" s="31"/>
      <c r="B26" s="30" t="s">
        <v>39</v>
      </c>
      <c r="C26" s="37"/>
      <c r="D26" s="31"/>
    </row>
    <row r="27" spans="1:4" ht="13.5">
      <c r="A27" s="31"/>
      <c r="B27" s="30" t="s">
        <v>40</v>
      </c>
      <c r="C27" s="37"/>
      <c r="D27" s="31"/>
    </row>
    <row r="28" spans="1:4" ht="13.5">
      <c r="A28" s="139"/>
      <c r="B28" s="139"/>
      <c r="C28" s="139"/>
      <c r="D28" s="139"/>
    </row>
    <row r="29" spans="1:4" ht="13.5">
      <c r="A29" s="26" t="s">
        <v>41</v>
      </c>
      <c r="B29" s="30"/>
      <c r="C29" s="38" t="str">
        <f>IF(AND(ISNUMBER(34),C30&gt;0),"","Füllen Sie die Seite 'Teilnehmer' aus!")</f>
        <v>Füllen Sie die Seite 'Teilnehmer' aus!</v>
      </c>
      <c r="D29" s="31"/>
    </row>
    <row r="30" spans="1:4" ht="13.5">
      <c r="A30" s="31"/>
      <c r="B30" s="30" t="s">
        <v>42</v>
      </c>
      <c r="C30" s="39">
        <f>Übersicht!D49</f>
        <v>0</v>
      </c>
      <c r="D30" s="31"/>
    </row>
    <row r="31" spans="1:4" ht="13.5">
      <c r="A31" s="31"/>
      <c r="B31" s="30" t="s">
        <v>43</v>
      </c>
      <c r="C31" s="39">
        <f>Übersicht!D54</f>
        <v>0</v>
      </c>
      <c r="D31" s="31"/>
    </row>
    <row r="32" spans="1:4" ht="13.5">
      <c r="A32" s="31"/>
      <c r="B32" s="30" t="s">
        <v>44</v>
      </c>
      <c r="C32" s="39">
        <f>Übersicht!D55</f>
        <v>0</v>
      </c>
      <c r="D32" s="31"/>
    </row>
    <row r="33" spans="1:4" ht="13.5">
      <c r="A33" s="31"/>
      <c r="B33" s="30" t="s">
        <v>45</v>
      </c>
      <c r="C33" s="39">
        <f>COUNTIF(Kampfrichter!H8:H38,1)</f>
        <v>0</v>
      </c>
      <c r="D33" s="31"/>
    </row>
    <row r="34" spans="1:4" ht="13.5">
      <c r="A34" s="31"/>
      <c r="B34" s="30" t="s">
        <v>46</v>
      </c>
      <c r="C34" s="39">
        <f>COUNTIF(Riegenführer!G8:G38,1)</f>
        <v>0</v>
      </c>
      <c r="D34" s="31"/>
    </row>
    <row r="35" spans="1:4" ht="13.5">
      <c r="A35" s="31"/>
      <c r="B35" s="30" t="s">
        <v>47</v>
      </c>
      <c r="C35" s="39">
        <f>Kampfrichter!C5+Riegenführer!C5</f>
        <v>0</v>
      </c>
      <c r="D35" s="31"/>
    </row>
    <row r="36" spans="1:4" ht="13.5">
      <c r="A36" s="31"/>
      <c r="B36" s="30" t="s">
        <v>48</v>
      </c>
      <c r="C36" s="40">
        <f>Übersicht!D62</f>
        <v>0</v>
      </c>
      <c r="D36" s="31"/>
    </row>
    <row r="37" spans="1:4" ht="13.5">
      <c r="A37" s="31"/>
      <c r="B37" s="41"/>
      <c r="C37" s="31"/>
      <c r="D37" s="41"/>
    </row>
    <row r="38" spans="1:4" ht="13.5">
      <c r="A38" s="146" t="s">
        <v>49</v>
      </c>
      <c r="B38" s="146"/>
      <c r="C38" s="146"/>
      <c r="D38" s="146"/>
    </row>
    <row r="39" spans="1:4" ht="13.5">
      <c r="A39" s="144"/>
      <c r="B39" s="144"/>
      <c r="C39" s="144"/>
      <c r="D39" s="144"/>
    </row>
    <row r="40" spans="1:4" ht="50.25" customHeight="1">
      <c r="A40" s="145" t="s">
        <v>89</v>
      </c>
      <c r="B40" s="145"/>
      <c r="C40" s="145"/>
      <c r="D40" s="145"/>
    </row>
    <row r="41" spans="1:4" ht="6.75" customHeight="1">
      <c r="A41" s="80"/>
      <c r="B41" s="42"/>
      <c r="C41" s="42"/>
      <c r="D41" s="42"/>
    </row>
    <row r="42" spans="1:4" ht="13.5">
      <c r="A42" s="31"/>
      <c r="B42" s="30"/>
      <c r="C42" s="35">
        <f>IF(ISBLANK(C43)," Tragen sie hier das heutige Datum ein:","")</f>
      </c>
      <c r="D42" s="31"/>
    </row>
    <row r="43" spans="1:4" ht="13.5">
      <c r="A43" s="31"/>
      <c r="B43" s="30"/>
      <c r="C43" s="43">
        <f ca="1">NOW()</f>
        <v>45152.76164675926</v>
      </c>
      <c r="D43" s="31"/>
    </row>
    <row r="44" spans="1:4" ht="34.5" customHeight="1">
      <c r="A44" s="31"/>
      <c r="B44" s="44" t="s">
        <v>50</v>
      </c>
      <c r="C44" s="45"/>
      <c r="D44" s="31"/>
    </row>
    <row r="45" spans="1:4" ht="13.5">
      <c r="A45" s="31"/>
      <c r="B45" s="80"/>
      <c r="C45" s="80"/>
      <c r="D45" s="31"/>
    </row>
  </sheetData>
  <sheetProtection password="CE28" sheet="1" selectLockedCells="1"/>
  <mergeCells count="10">
    <mergeCell ref="A1:D1"/>
    <mergeCell ref="A2:D2"/>
    <mergeCell ref="A3:D3"/>
    <mergeCell ref="A4:D4"/>
    <mergeCell ref="A39:D39"/>
    <mergeCell ref="A40:D40"/>
    <mergeCell ref="A8:D8"/>
    <mergeCell ref="A17:D17"/>
    <mergeCell ref="A28:D28"/>
    <mergeCell ref="A38:D38"/>
  </mergeCells>
  <conditionalFormatting sqref="C30">
    <cfRule type="cellIs" priority="1" dxfId="4" operator="equal" stopIfTrue="1">
      <formula>"Teilnehmerdaten sind unvollständig!"</formula>
    </cfRule>
  </conditionalFormatting>
  <dataValidations count="1">
    <dataValidation allowBlank="1" showErrorMessage="1" promptTitle="Bezirk" prompt="Wählen Sie den Bezirk (1 bis 3) aus, in dem ihr Verein am Gaukindertreffen teilnimmt" sqref="C12"/>
  </dataValidations>
  <hyperlinks>
    <hyperlink ref="B7" r:id="rId1" display="carsten.rubisch@turngau-wv.de"/>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3"/>
  <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1:E126"/>
  <sheetViews>
    <sheetView zoomScale="120" zoomScaleNormal="120" zoomScalePageLayoutView="0" workbookViewId="0" topLeftCell="A1">
      <selection activeCell="A10" sqref="A10"/>
    </sheetView>
  </sheetViews>
  <sheetFormatPr defaultColWidth="11.00390625" defaultRowHeight="14.25"/>
  <cols>
    <col min="1" max="2" width="20.625" style="1" customWidth="1"/>
    <col min="3" max="3" width="13.00390625" style="1" customWidth="1"/>
    <col min="4" max="4" width="11.625" style="1" customWidth="1"/>
    <col min="5" max="5" width="12.875" style="110" customWidth="1"/>
    <col min="6" max="16384" width="11.00390625" style="1" customWidth="1"/>
  </cols>
  <sheetData>
    <row r="1" spans="1:4" ht="65.25" customHeight="1">
      <c r="A1" s="150" t="s">
        <v>51</v>
      </c>
      <c r="B1" s="150"/>
      <c r="C1" s="150"/>
      <c r="D1" s="46"/>
    </row>
    <row r="2" spans="1:4" ht="6" customHeight="1">
      <c r="A2" s="47"/>
      <c r="B2" s="47"/>
      <c r="C2" s="47"/>
      <c r="D2" s="47"/>
    </row>
    <row r="3" spans="1:4" ht="6" customHeight="1">
      <c r="A3" s="48"/>
      <c r="B3" s="48"/>
      <c r="C3" s="48"/>
      <c r="D3" s="48"/>
    </row>
    <row r="4" spans="1:4" ht="6" customHeight="1" thickBot="1">
      <c r="A4" s="150"/>
      <c r="B4" s="150"/>
      <c r="C4" s="150"/>
      <c r="D4" s="150"/>
    </row>
    <row r="5" spans="1:4" ht="15.75" customHeight="1" thickBot="1">
      <c r="A5" s="151" t="str">
        <f>IF(ISBLANK(Deckblatt!$C$19),"Bitte tragen Sie auf dem Deckblatt Ihren Verein ein!",Deckblatt!$C$19)</f>
        <v>Bitte tragen Sie auf dem Deckblatt Ihren Verein ein!</v>
      </c>
      <c r="B5" s="152"/>
      <c r="C5" s="152"/>
      <c r="D5" s="153"/>
    </row>
    <row r="6" spans="1:4" ht="6" customHeight="1">
      <c r="A6" s="124"/>
      <c r="B6" s="124"/>
      <c r="C6" s="124"/>
      <c r="D6" s="124"/>
    </row>
    <row r="7" spans="1:4" ht="13.5">
      <c r="A7" s="49" t="s">
        <v>78</v>
      </c>
      <c r="B7" s="50"/>
      <c r="C7" s="51"/>
      <c r="D7" s="52" t="s">
        <v>52</v>
      </c>
    </row>
    <row r="8" spans="1:4" ht="6" customHeight="1">
      <c r="A8" s="147"/>
      <c r="B8" s="148"/>
      <c r="C8" s="148"/>
      <c r="D8" s="149"/>
    </row>
    <row r="9" spans="1:4" ht="13.5">
      <c r="A9" s="56" t="s">
        <v>53</v>
      </c>
      <c r="B9" s="56" t="s">
        <v>54</v>
      </c>
      <c r="C9" s="57" t="s">
        <v>55</v>
      </c>
      <c r="D9" s="58" t="s">
        <v>56</v>
      </c>
    </row>
    <row r="10" spans="1:5" ht="15">
      <c r="A10" s="53"/>
      <c r="B10" s="53"/>
      <c r="C10" s="54"/>
      <c r="D10" s="55"/>
      <c r="E10" s="110">
        <f aca="true" t="shared" si="0" ref="E10:E74">IF(AND(OR(ISTEXT(A10),ISTEXT(B10),NOT(ISBLANK(C10)),NOT(ISBLANK(D10))),OR(ISBLANK(A10),ISBLANK(B10),ISBLANK(C10),ISBLANK(D10))),"unvollständig","")</f>
      </c>
    </row>
    <row r="11" spans="1:5" ht="15">
      <c r="A11" s="53"/>
      <c r="B11" s="53"/>
      <c r="C11" s="54"/>
      <c r="D11" s="55"/>
      <c r="E11" s="110">
        <f t="shared" si="0"/>
      </c>
    </row>
    <row r="12" spans="1:5" ht="15">
      <c r="A12" s="53"/>
      <c r="B12" s="53"/>
      <c r="C12" s="54"/>
      <c r="D12" s="55"/>
      <c r="E12" s="110">
        <f t="shared" si="0"/>
      </c>
    </row>
    <row r="13" spans="1:5" ht="15">
      <c r="A13" s="53"/>
      <c r="B13" s="53"/>
      <c r="C13" s="54"/>
      <c r="D13" s="55"/>
      <c r="E13" s="110">
        <f t="shared" si="0"/>
      </c>
    </row>
    <row r="14" spans="1:5" ht="15">
      <c r="A14" s="53"/>
      <c r="B14" s="53"/>
      <c r="C14" s="54"/>
      <c r="D14" s="55"/>
      <c r="E14" s="110">
        <f t="shared" si="0"/>
      </c>
    </row>
    <row r="15" spans="1:5" ht="15">
      <c r="A15" s="53"/>
      <c r="B15" s="53"/>
      <c r="C15" s="54"/>
      <c r="D15" s="55"/>
      <c r="E15" s="110">
        <f t="shared" si="0"/>
      </c>
    </row>
    <row r="16" spans="1:5" ht="15">
      <c r="A16" s="53"/>
      <c r="B16" s="53"/>
      <c r="C16" s="54"/>
      <c r="D16" s="55"/>
      <c r="E16" s="110">
        <f t="shared" si="0"/>
      </c>
    </row>
    <row r="17" spans="1:5" ht="15">
      <c r="A17" s="53"/>
      <c r="B17" s="53"/>
      <c r="C17" s="54"/>
      <c r="D17" s="55"/>
      <c r="E17" s="110">
        <f t="shared" si="0"/>
      </c>
    </row>
    <row r="18" spans="1:5" ht="15">
      <c r="A18" s="53"/>
      <c r="B18" s="53"/>
      <c r="C18" s="54"/>
      <c r="D18" s="55"/>
      <c r="E18" s="110">
        <f t="shared" si="0"/>
      </c>
    </row>
    <row r="19" spans="1:5" ht="15">
      <c r="A19" s="53"/>
      <c r="B19" s="53"/>
      <c r="C19" s="54"/>
      <c r="D19" s="55"/>
      <c r="E19" s="110">
        <f t="shared" si="0"/>
      </c>
    </row>
    <row r="20" spans="1:5" ht="15">
      <c r="A20" s="53"/>
      <c r="B20" s="53"/>
      <c r="C20" s="54"/>
      <c r="D20" s="55"/>
      <c r="E20" s="110">
        <f t="shared" si="0"/>
      </c>
    </row>
    <row r="21" spans="1:5" ht="15">
      <c r="A21" s="53"/>
      <c r="B21" s="53"/>
      <c r="C21" s="54"/>
      <c r="D21" s="55"/>
      <c r="E21" s="110">
        <f t="shared" si="0"/>
      </c>
    </row>
    <row r="22" spans="1:5" ht="15">
      <c r="A22" s="53"/>
      <c r="B22" s="53"/>
      <c r="C22" s="54"/>
      <c r="D22" s="55"/>
      <c r="E22" s="110">
        <f t="shared" si="0"/>
      </c>
    </row>
    <row r="23" spans="1:5" ht="15">
      <c r="A23" s="53"/>
      <c r="B23" s="53"/>
      <c r="C23" s="54"/>
      <c r="D23" s="55"/>
      <c r="E23" s="110">
        <f t="shared" si="0"/>
      </c>
    </row>
    <row r="24" spans="1:5" ht="15">
      <c r="A24" s="53"/>
      <c r="B24" s="53"/>
      <c r="C24" s="54"/>
      <c r="D24" s="55"/>
      <c r="E24" s="110">
        <f t="shared" si="0"/>
      </c>
    </row>
    <row r="25" spans="1:5" ht="15">
      <c r="A25" s="53"/>
      <c r="B25" s="53"/>
      <c r="C25" s="54"/>
      <c r="D25" s="55"/>
      <c r="E25" s="110">
        <f t="shared" si="0"/>
      </c>
    </row>
    <row r="26" spans="1:5" ht="15">
      <c r="A26" s="53"/>
      <c r="B26" s="53"/>
      <c r="C26" s="54"/>
      <c r="D26" s="55"/>
      <c r="E26" s="110">
        <f t="shared" si="0"/>
      </c>
    </row>
    <row r="27" spans="1:5" ht="15">
      <c r="A27" s="53"/>
      <c r="B27" s="53"/>
      <c r="C27" s="54"/>
      <c r="D27" s="55"/>
      <c r="E27" s="110">
        <f t="shared" si="0"/>
      </c>
    </row>
    <row r="28" spans="1:5" ht="15">
      <c r="A28" s="53"/>
      <c r="B28" s="53"/>
      <c r="C28" s="54"/>
      <c r="D28" s="55"/>
      <c r="E28" s="110">
        <f t="shared" si="0"/>
      </c>
    </row>
    <row r="29" spans="1:5" ht="15">
      <c r="A29" s="53"/>
      <c r="B29" s="53"/>
      <c r="C29" s="54"/>
      <c r="D29" s="55"/>
      <c r="E29" s="110">
        <f t="shared" si="0"/>
      </c>
    </row>
    <row r="30" spans="1:5" ht="15">
      <c r="A30" s="53"/>
      <c r="B30" s="53"/>
      <c r="C30" s="54"/>
      <c r="D30" s="55"/>
      <c r="E30" s="110">
        <f t="shared" si="0"/>
      </c>
    </row>
    <row r="31" spans="1:5" ht="15">
      <c r="A31" s="53"/>
      <c r="B31" s="53"/>
      <c r="C31" s="54"/>
      <c r="D31" s="55"/>
      <c r="E31" s="110">
        <f t="shared" si="0"/>
      </c>
    </row>
    <row r="32" spans="1:5" ht="15">
      <c r="A32" s="53"/>
      <c r="B32" s="53"/>
      <c r="C32" s="54"/>
      <c r="D32" s="55"/>
      <c r="E32" s="110">
        <f t="shared" si="0"/>
      </c>
    </row>
    <row r="33" spans="1:5" ht="15">
      <c r="A33" s="53"/>
      <c r="B33" s="53"/>
      <c r="C33" s="54"/>
      <c r="D33" s="55"/>
      <c r="E33" s="110">
        <f t="shared" si="0"/>
      </c>
    </row>
    <row r="34" spans="1:5" ht="15">
      <c r="A34" s="53"/>
      <c r="B34" s="53"/>
      <c r="C34" s="54"/>
      <c r="D34" s="55"/>
      <c r="E34" s="110">
        <f t="shared" si="0"/>
      </c>
    </row>
    <row r="35" spans="1:5" ht="15">
      <c r="A35" s="53"/>
      <c r="B35" s="53"/>
      <c r="C35" s="54"/>
      <c r="D35" s="55"/>
      <c r="E35" s="110">
        <f t="shared" si="0"/>
      </c>
    </row>
    <row r="36" spans="1:5" ht="15">
      <c r="A36" s="53"/>
      <c r="B36" s="53"/>
      <c r="C36" s="54"/>
      <c r="D36" s="55"/>
      <c r="E36" s="110">
        <f t="shared" si="0"/>
      </c>
    </row>
    <row r="37" spans="1:5" ht="15">
      <c r="A37" s="53"/>
      <c r="B37" s="53"/>
      <c r="C37" s="54"/>
      <c r="D37" s="55"/>
      <c r="E37" s="110">
        <f t="shared" si="0"/>
      </c>
    </row>
    <row r="38" spans="1:5" ht="15">
      <c r="A38" s="53"/>
      <c r="B38" s="53"/>
      <c r="C38" s="54"/>
      <c r="D38" s="55"/>
      <c r="E38" s="110">
        <f>IF(AND(OR(ISTEXT(A38),ISTEXT(B38),NOT(ISBLANK(C38)),NOT(ISBLANK(D38))),OR(ISBLANK(A38),ISBLANK(B38),ISBLANK(C38),ISBLANK(D38))),"unvollständig","")</f>
      </c>
    </row>
    <row r="39" spans="1:5" ht="15">
      <c r="A39" s="53"/>
      <c r="B39" s="53"/>
      <c r="C39" s="54"/>
      <c r="D39" s="55"/>
      <c r="E39" s="110">
        <f t="shared" si="0"/>
      </c>
    </row>
    <row r="40" spans="1:5" ht="15">
      <c r="A40" s="53"/>
      <c r="B40" s="53"/>
      <c r="C40" s="54"/>
      <c r="D40" s="55"/>
      <c r="E40" s="110">
        <f t="shared" si="0"/>
      </c>
    </row>
    <row r="41" spans="1:5" ht="15">
      <c r="A41" s="53"/>
      <c r="B41" s="53"/>
      <c r="C41" s="54"/>
      <c r="D41" s="55"/>
      <c r="E41" s="110">
        <f t="shared" si="0"/>
      </c>
    </row>
    <row r="42" spans="1:5" ht="15">
      <c r="A42" s="53"/>
      <c r="B42" s="53"/>
      <c r="C42" s="54"/>
      <c r="D42" s="55"/>
      <c r="E42" s="110">
        <f t="shared" si="0"/>
      </c>
    </row>
    <row r="43" spans="1:5" ht="15">
      <c r="A43" s="53"/>
      <c r="B43" s="53"/>
      <c r="C43" s="54"/>
      <c r="D43" s="55"/>
      <c r="E43" s="110">
        <f t="shared" si="0"/>
      </c>
    </row>
    <row r="44" spans="1:5" ht="15">
      <c r="A44" s="53"/>
      <c r="B44" s="53"/>
      <c r="C44" s="54"/>
      <c r="D44" s="55"/>
      <c r="E44" s="110">
        <f t="shared" si="0"/>
      </c>
    </row>
    <row r="45" spans="1:5" ht="15">
      <c r="A45" s="53"/>
      <c r="B45" s="53"/>
      <c r="C45" s="54"/>
      <c r="D45" s="55"/>
      <c r="E45" s="110">
        <f t="shared" si="0"/>
      </c>
    </row>
    <row r="46" spans="1:5" ht="15">
      <c r="A46" s="53"/>
      <c r="B46" s="53"/>
      <c r="C46" s="54"/>
      <c r="D46" s="55"/>
      <c r="E46" s="110">
        <f t="shared" si="0"/>
      </c>
    </row>
    <row r="47" spans="1:5" ht="15">
      <c r="A47" s="53"/>
      <c r="B47" s="53"/>
      <c r="C47" s="54"/>
      <c r="D47" s="55"/>
      <c r="E47" s="110">
        <f t="shared" si="0"/>
      </c>
    </row>
    <row r="48" spans="1:5" ht="15">
      <c r="A48" s="53"/>
      <c r="B48" s="53"/>
      <c r="C48" s="54"/>
      <c r="D48" s="55"/>
      <c r="E48" s="110">
        <f t="shared" si="0"/>
      </c>
    </row>
    <row r="49" spans="1:5" ht="15">
      <c r="A49" s="53"/>
      <c r="B49" s="53"/>
      <c r="C49" s="54"/>
      <c r="D49" s="55"/>
      <c r="E49" s="110">
        <f t="shared" si="0"/>
      </c>
    </row>
    <row r="50" spans="1:5" ht="15">
      <c r="A50" s="53"/>
      <c r="B50" s="53"/>
      <c r="C50" s="54"/>
      <c r="D50" s="55"/>
      <c r="E50" s="110">
        <f t="shared" si="0"/>
      </c>
    </row>
    <row r="51" spans="1:5" ht="15">
      <c r="A51" s="53"/>
      <c r="B51" s="53"/>
      <c r="C51" s="54"/>
      <c r="D51" s="55"/>
      <c r="E51" s="110">
        <f t="shared" si="0"/>
      </c>
    </row>
    <row r="52" spans="1:5" ht="15">
      <c r="A52" s="53"/>
      <c r="B52" s="53"/>
      <c r="C52" s="54"/>
      <c r="D52" s="55"/>
      <c r="E52" s="110">
        <f t="shared" si="0"/>
      </c>
    </row>
    <row r="53" spans="1:5" ht="15">
      <c r="A53" s="53"/>
      <c r="B53" s="53"/>
      <c r="C53" s="54"/>
      <c r="D53" s="55"/>
      <c r="E53" s="110">
        <f t="shared" si="0"/>
      </c>
    </row>
    <row r="54" spans="1:5" ht="15">
      <c r="A54" s="53"/>
      <c r="B54" s="53"/>
      <c r="C54" s="54"/>
      <c r="D54" s="55"/>
      <c r="E54" s="110">
        <f t="shared" si="0"/>
      </c>
    </row>
    <row r="55" spans="1:5" ht="15">
      <c r="A55" s="53"/>
      <c r="B55" s="53"/>
      <c r="C55" s="54"/>
      <c r="D55" s="55"/>
      <c r="E55" s="110">
        <f t="shared" si="0"/>
      </c>
    </row>
    <row r="56" spans="1:5" ht="15">
      <c r="A56" s="53"/>
      <c r="B56" s="53"/>
      <c r="C56" s="54"/>
      <c r="D56" s="55"/>
      <c r="E56" s="110">
        <f t="shared" si="0"/>
      </c>
    </row>
    <row r="57" spans="1:5" ht="15">
      <c r="A57" s="53"/>
      <c r="B57" s="53"/>
      <c r="C57" s="54"/>
      <c r="D57" s="55"/>
      <c r="E57" s="110">
        <f t="shared" si="0"/>
      </c>
    </row>
    <row r="58" spans="1:5" ht="15">
      <c r="A58" s="53"/>
      <c r="B58" s="53"/>
      <c r="C58" s="54"/>
      <c r="D58" s="55"/>
      <c r="E58" s="110">
        <f t="shared" si="0"/>
      </c>
    </row>
    <row r="59" spans="1:5" ht="15">
      <c r="A59" s="53"/>
      <c r="B59" s="53"/>
      <c r="C59" s="54"/>
      <c r="D59" s="55"/>
      <c r="E59" s="110">
        <f t="shared" si="0"/>
      </c>
    </row>
    <row r="60" spans="1:5" ht="15">
      <c r="A60" s="53"/>
      <c r="B60" s="53"/>
      <c r="C60" s="54"/>
      <c r="D60" s="55"/>
      <c r="E60" s="110">
        <f t="shared" si="0"/>
      </c>
    </row>
    <row r="61" spans="1:5" ht="15">
      <c r="A61" s="53"/>
      <c r="B61" s="53"/>
      <c r="C61" s="54"/>
      <c r="D61" s="55"/>
      <c r="E61" s="110">
        <f t="shared" si="0"/>
      </c>
    </row>
    <row r="62" spans="1:5" ht="15">
      <c r="A62" s="53"/>
      <c r="B62" s="53"/>
      <c r="C62" s="54"/>
      <c r="D62" s="55"/>
      <c r="E62" s="110">
        <f t="shared" si="0"/>
      </c>
    </row>
    <row r="63" spans="1:5" ht="15">
      <c r="A63" s="53"/>
      <c r="B63" s="53"/>
      <c r="C63" s="54"/>
      <c r="D63" s="55"/>
      <c r="E63" s="110">
        <f t="shared" si="0"/>
      </c>
    </row>
    <row r="64" spans="1:5" ht="15">
      <c r="A64" s="53"/>
      <c r="B64" s="53"/>
      <c r="C64" s="54"/>
      <c r="D64" s="55"/>
      <c r="E64" s="110">
        <f t="shared" si="0"/>
      </c>
    </row>
    <row r="65" spans="1:5" ht="15">
      <c r="A65" s="53"/>
      <c r="B65" s="53"/>
      <c r="C65" s="54"/>
      <c r="D65" s="55"/>
      <c r="E65" s="110">
        <f t="shared" si="0"/>
      </c>
    </row>
    <row r="66" spans="1:5" ht="15">
      <c r="A66" s="53"/>
      <c r="B66" s="53"/>
      <c r="C66" s="54"/>
      <c r="D66" s="55"/>
      <c r="E66" s="110">
        <f t="shared" si="0"/>
      </c>
    </row>
    <row r="67" spans="1:5" ht="15">
      <c r="A67" s="53"/>
      <c r="B67" s="53"/>
      <c r="C67" s="54"/>
      <c r="D67" s="55"/>
      <c r="E67" s="110">
        <f>IF(AND(OR(ISTEXT(A67),ISTEXT(B67),NOT(ISBLANK(C67)),NOT(ISBLANK(D67))),OR(ISBLANK(A67),ISBLANK(B67),ISBLANK(C67),ISBLANK(D67))),"unvollständig","")</f>
      </c>
    </row>
    <row r="68" spans="1:5" ht="15">
      <c r="A68" s="53"/>
      <c r="B68" s="53"/>
      <c r="C68" s="54"/>
      <c r="D68" s="55"/>
      <c r="E68" s="110">
        <f t="shared" si="0"/>
      </c>
    </row>
    <row r="69" spans="1:5" ht="15">
      <c r="A69" s="53"/>
      <c r="B69" s="53"/>
      <c r="C69" s="54"/>
      <c r="D69" s="55"/>
      <c r="E69" s="110">
        <f t="shared" si="0"/>
      </c>
    </row>
    <row r="70" spans="1:5" ht="15">
      <c r="A70" s="53"/>
      <c r="B70" s="53"/>
      <c r="C70" s="54"/>
      <c r="D70" s="55"/>
      <c r="E70" s="110">
        <f t="shared" si="0"/>
      </c>
    </row>
    <row r="71" spans="1:5" ht="15">
      <c r="A71" s="53"/>
      <c r="B71" s="53"/>
      <c r="C71" s="54"/>
      <c r="D71" s="55"/>
      <c r="E71" s="110">
        <f t="shared" si="0"/>
      </c>
    </row>
    <row r="72" spans="1:5" ht="15">
      <c r="A72" s="53"/>
      <c r="B72" s="53"/>
      <c r="C72" s="54"/>
      <c r="D72" s="55"/>
      <c r="E72" s="110">
        <f t="shared" si="0"/>
      </c>
    </row>
    <row r="73" spans="1:5" ht="15">
      <c r="A73" s="53"/>
      <c r="B73" s="53"/>
      <c r="C73" s="54"/>
      <c r="D73" s="55"/>
      <c r="E73" s="110">
        <f t="shared" si="0"/>
      </c>
    </row>
    <row r="74" spans="1:5" ht="15">
      <c r="A74" s="53"/>
      <c r="B74" s="53"/>
      <c r="C74" s="54"/>
      <c r="D74" s="55"/>
      <c r="E74" s="110">
        <f t="shared" si="0"/>
      </c>
    </row>
    <row r="75" spans="1:5" ht="15">
      <c r="A75" s="53"/>
      <c r="B75" s="53"/>
      <c r="C75" s="54"/>
      <c r="D75" s="55"/>
      <c r="E75" s="110">
        <f aca="true" t="shared" si="1" ref="E75:E126">IF(AND(OR(ISTEXT(A75),ISTEXT(B75),NOT(ISBLANK(C75)),NOT(ISBLANK(D75))),OR(ISBLANK(A75),ISBLANK(B75),ISBLANK(C75),ISBLANK(D75))),"unvollständig","")</f>
      </c>
    </row>
    <row r="76" spans="1:5" ht="15">
      <c r="A76" s="53"/>
      <c r="B76" s="53"/>
      <c r="C76" s="54"/>
      <c r="D76" s="55"/>
      <c r="E76" s="110">
        <f t="shared" si="1"/>
      </c>
    </row>
    <row r="77" spans="1:5" ht="15">
      <c r="A77" s="53"/>
      <c r="B77" s="53"/>
      <c r="C77" s="54"/>
      <c r="D77" s="55"/>
      <c r="E77" s="110">
        <f t="shared" si="1"/>
      </c>
    </row>
    <row r="78" spans="1:5" ht="15">
      <c r="A78" s="53"/>
      <c r="B78" s="53"/>
      <c r="C78" s="54"/>
      <c r="D78" s="55"/>
      <c r="E78" s="110">
        <f t="shared" si="1"/>
      </c>
    </row>
    <row r="79" spans="1:5" ht="15">
      <c r="A79" s="53"/>
      <c r="B79" s="53"/>
      <c r="C79" s="54"/>
      <c r="D79" s="55"/>
      <c r="E79" s="110">
        <f t="shared" si="1"/>
      </c>
    </row>
    <row r="80" spans="1:5" ht="15">
      <c r="A80" s="53"/>
      <c r="B80" s="53"/>
      <c r="C80" s="54"/>
      <c r="D80" s="55"/>
      <c r="E80" s="110">
        <f t="shared" si="1"/>
      </c>
    </row>
    <row r="81" spans="1:5" ht="15">
      <c r="A81" s="53"/>
      <c r="B81" s="53"/>
      <c r="C81" s="54"/>
      <c r="D81" s="55"/>
      <c r="E81" s="110">
        <f t="shared" si="1"/>
      </c>
    </row>
    <row r="82" spans="1:5" ht="15">
      <c r="A82" s="53"/>
      <c r="B82" s="53"/>
      <c r="C82" s="54"/>
      <c r="D82" s="55"/>
      <c r="E82" s="110">
        <f t="shared" si="1"/>
      </c>
    </row>
    <row r="83" spans="1:5" ht="15">
      <c r="A83" s="53"/>
      <c r="B83" s="53"/>
      <c r="C83" s="54"/>
      <c r="D83" s="55"/>
      <c r="E83" s="110">
        <f t="shared" si="1"/>
      </c>
    </row>
    <row r="84" spans="1:5" ht="15">
      <c r="A84" s="53"/>
      <c r="B84" s="53"/>
      <c r="C84" s="54"/>
      <c r="D84" s="55"/>
      <c r="E84" s="110">
        <f t="shared" si="1"/>
      </c>
    </row>
    <row r="85" spans="1:5" ht="15">
      <c r="A85" s="53"/>
      <c r="B85" s="53"/>
      <c r="C85" s="54"/>
      <c r="D85" s="55"/>
      <c r="E85" s="110">
        <f t="shared" si="1"/>
      </c>
    </row>
    <row r="86" spans="1:5" ht="15">
      <c r="A86" s="53"/>
      <c r="B86" s="53"/>
      <c r="C86" s="54"/>
      <c r="D86" s="55"/>
      <c r="E86" s="110">
        <f t="shared" si="1"/>
      </c>
    </row>
    <row r="87" spans="1:5" ht="15">
      <c r="A87" s="53"/>
      <c r="B87" s="53"/>
      <c r="C87" s="54"/>
      <c r="D87" s="55"/>
      <c r="E87" s="110">
        <f t="shared" si="1"/>
      </c>
    </row>
    <row r="88" spans="1:5" ht="15">
      <c r="A88" s="53"/>
      <c r="B88" s="53"/>
      <c r="C88" s="54"/>
      <c r="D88" s="55"/>
      <c r="E88" s="110">
        <f t="shared" si="1"/>
      </c>
    </row>
    <row r="89" spans="1:5" ht="15">
      <c r="A89" s="53"/>
      <c r="B89" s="53"/>
      <c r="C89" s="54"/>
      <c r="D89" s="55"/>
      <c r="E89" s="110">
        <f t="shared" si="1"/>
      </c>
    </row>
    <row r="90" spans="1:5" ht="15">
      <c r="A90" s="53"/>
      <c r="B90" s="53"/>
      <c r="C90" s="54"/>
      <c r="D90" s="55"/>
      <c r="E90" s="110">
        <f t="shared" si="1"/>
      </c>
    </row>
    <row r="91" spans="1:5" ht="15">
      <c r="A91" s="53"/>
      <c r="B91" s="53"/>
      <c r="C91" s="54"/>
      <c r="D91" s="55"/>
      <c r="E91" s="110">
        <f t="shared" si="1"/>
      </c>
    </row>
    <row r="92" spans="1:5" ht="15">
      <c r="A92" s="53"/>
      <c r="B92" s="53"/>
      <c r="C92" s="54"/>
      <c r="D92" s="55"/>
      <c r="E92" s="110">
        <f t="shared" si="1"/>
      </c>
    </row>
    <row r="93" spans="1:5" ht="15">
      <c r="A93" s="53"/>
      <c r="B93" s="53"/>
      <c r="C93" s="54"/>
      <c r="D93" s="55"/>
      <c r="E93" s="110">
        <f t="shared" si="1"/>
      </c>
    </row>
    <row r="94" spans="1:5" ht="15">
      <c r="A94" s="53"/>
      <c r="B94" s="53"/>
      <c r="C94" s="54"/>
      <c r="D94" s="55"/>
      <c r="E94" s="110">
        <f t="shared" si="1"/>
      </c>
    </row>
    <row r="95" spans="1:5" ht="15">
      <c r="A95" s="53"/>
      <c r="B95" s="53"/>
      <c r="C95" s="54"/>
      <c r="D95" s="55"/>
      <c r="E95" s="110">
        <f t="shared" si="1"/>
      </c>
    </row>
    <row r="96" spans="1:5" ht="15">
      <c r="A96" s="53"/>
      <c r="B96" s="53"/>
      <c r="C96" s="54"/>
      <c r="D96" s="55"/>
      <c r="E96" s="110">
        <f t="shared" si="1"/>
      </c>
    </row>
    <row r="97" spans="1:5" ht="15">
      <c r="A97" s="53"/>
      <c r="B97" s="53"/>
      <c r="C97" s="54"/>
      <c r="D97" s="55"/>
      <c r="E97" s="110">
        <f t="shared" si="1"/>
      </c>
    </row>
    <row r="98" spans="1:5" ht="15">
      <c r="A98" s="53"/>
      <c r="B98" s="53"/>
      <c r="C98" s="54"/>
      <c r="D98" s="55"/>
      <c r="E98" s="110">
        <f t="shared" si="1"/>
      </c>
    </row>
    <row r="99" spans="1:5" ht="15">
      <c r="A99" s="53"/>
      <c r="B99" s="53"/>
      <c r="C99" s="54"/>
      <c r="D99" s="55"/>
      <c r="E99" s="110">
        <f t="shared" si="1"/>
      </c>
    </row>
    <row r="100" spans="1:5" ht="15">
      <c r="A100" s="53"/>
      <c r="B100" s="53"/>
      <c r="C100" s="54"/>
      <c r="D100" s="55"/>
      <c r="E100" s="110">
        <f t="shared" si="1"/>
      </c>
    </row>
    <row r="101" spans="1:5" ht="15">
      <c r="A101" s="53"/>
      <c r="B101" s="53"/>
      <c r="C101" s="54"/>
      <c r="D101" s="55"/>
      <c r="E101" s="110">
        <f t="shared" si="1"/>
      </c>
    </row>
    <row r="102" spans="1:5" ht="15">
      <c r="A102" s="53"/>
      <c r="B102" s="53"/>
      <c r="C102" s="54"/>
      <c r="D102" s="55"/>
      <c r="E102" s="110">
        <f t="shared" si="1"/>
      </c>
    </row>
    <row r="103" spans="1:5" ht="15">
      <c r="A103" s="53"/>
      <c r="B103" s="53"/>
      <c r="C103" s="54"/>
      <c r="D103" s="55"/>
      <c r="E103" s="110">
        <f t="shared" si="1"/>
      </c>
    </row>
    <row r="104" spans="1:5" ht="15">
      <c r="A104" s="53"/>
      <c r="B104" s="53"/>
      <c r="C104" s="54"/>
      <c r="D104" s="55"/>
      <c r="E104" s="110">
        <f t="shared" si="1"/>
      </c>
    </row>
    <row r="105" spans="1:5" ht="15">
      <c r="A105" s="53"/>
      <c r="B105" s="53"/>
      <c r="C105" s="54"/>
      <c r="D105" s="55"/>
      <c r="E105" s="110">
        <f t="shared" si="1"/>
      </c>
    </row>
    <row r="106" spans="1:5" ht="15">
      <c r="A106" s="53"/>
      <c r="B106" s="53"/>
      <c r="C106" s="54"/>
      <c r="D106" s="55"/>
      <c r="E106" s="110">
        <f t="shared" si="1"/>
      </c>
    </row>
    <row r="107" spans="1:5" ht="15">
      <c r="A107" s="53"/>
      <c r="B107" s="53"/>
      <c r="C107" s="54"/>
      <c r="D107" s="55"/>
      <c r="E107" s="110">
        <f t="shared" si="1"/>
      </c>
    </row>
    <row r="108" spans="1:5" ht="15">
      <c r="A108" s="53"/>
      <c r="B108" s="53"/>
      <c r="C108" s="54"/>
      <c r="D108" s="55"/>
      <c r="E108" s="110">
        <f t="shared" si="1"/>
      </c>
    </row>
    <row r="109" spans="1:5" ht="15">
      <c r="A109" s="53"/>
      <c r="B109" s="53"/>
      <c r="C109" s="54"/>
      <c r="D109" s="55"/>
      <c r="E109" s="110">
        <f t="shared" si="1"/>
      </c>
    </row>
    <row r="110" spans="1:5" ht="15">
      <c r="A110" s="53"/>
      <c r="B110" s="53"/>
      <c r="C110" s="54"/>
      <c r="D110" s="55"/>
      <c r="E110" s="110">
        <f t="shared" si="1"/>
      </c>
    </row>
    <row r="111" spans="1:5" ht="15">
      <c r="A111" s="53"/>
      <c r="B111" s="53"/>
      <c r="C111" s="54"/>
      <c r="D111" s="55"/>
      <c r="E111" s="110">
        <f t="shared" si="1"/>
      </c>
    </row>
    <row r="112" spans="1:5" ht="15">
      <c r="A112" s="53"/>
      <c r="B112" s="53"/>
      <c r="C112" s="54"/>
      <c r="D112" s="55"/>
      <c r="E112" s="110">
        <f t="shared" si="1"/>
      </c>
    </row>
    <row r="113" spans="1:5" ht="15">
      <c r="A113" s="53"/>
      <c r="B113" s="53"/>
      <c r="C113" s="54"/>
      <c r="D113" s="55"/>
      <c r="E113" s="110">
        <f t="shared" si="1"/>
      </c>
    </row>
    <row r="114" spans="1:5" ht="15">
      <c r="A114" s="53"/>
      <c r="B114" s="53"/>
      <c r="C114" s="54"/>
      <c r="D114" s="55"/>
      <c r="E114" s="110">
        <f t="shared" si="1"/>
      </c>
    </row>
    <row r="115" spans="1:5" ht="15">
      <c r="A115" s="53"/>
      <c r="B115" s="53"/>
      <c r="C115" s="54"/>
      <c r="D115" s="55"/>
      <c r="E115" s="110">
        <f t="shared" si="1"/>
      </c>
    </row>
    <row r="116" spans="1:5" ht="15">
      <c r="A116" s="53"/>
      <c r="B116" s="53"/>
      <c r="C116" s="54"/>
      <c r="D116" s="55"/>
      <c r="E116" s="110">
        <f t="shared" si="1"/>
      </c>
    </row>
    <row r="117" spans="1:5" ht="15">
      <c r="A117" s="53"/>
      <c r="B117" s="53"/>
      <c r="C117" s="54"/>
      <c r="D117" s="55"/>
      <c r="E117" s="110">
        <f t="shared" si="1"/>
      </c>
    </row>
    <row r="118" spans="1:5" ht="15">
      <c r="A118" s="53"/>
      <c r="B118" s="53"/>
      <c r="C118" s="54"/>
      <c r="D118" s="55"/>
      <c r="E118" s="110">
        <f t="shared" si="1"/>
      </c>
    </row>
    <row r="119" spans="1:5" ht="15">
      <c r="A119" s="53"/>
      <c r="B119" s="53"/>
      <c r="C119" s="54"/>
      <c r="D119" s="55"/>
      <c r="E119" s="110">
        <f t="shared" si="1"/>
      </c>
    </row>
    <row r="120" spans="1:5" ht="15">
      <c r="A120" s="53"/>
      <c r="B120" s="53"/>
      <c r="C120" s="54"/>
      <c r="D120" s="55"/>
      <c r="E120" s="110">
        <f t="shared" si="1"/>
      </c>
    </row>
    <row r="121" spans="1:5" ht="15">
      <c r="A121" s="53"/>
      <c r="B121" s="53"/>
      <c r="C121" s="54"/>
      <c r="D121" s="55"/>
      <c r="E121" s="110">
        <f t="shared" si="1"/>
      </c>
    </row>
    <row r="122" spans="1:5" ht="15">
      <c r="A122" s="53"/>
      <c r="B122" s="53"/>
      <c r="C122" s="54"/>
      <c r="D122" s="55"/>
      <c r="E122" s="110">
        <f t="shared" si="1"/>
      </c>
    </row>
    <row r="123" spans="1:5" ht="15">
      <c r="A123" s="53"/>
      <c r="B123" s="53"/>
      <c r="C123" s="54"/>
      <c r="D123" s="55"/>
      <c r="E123" s="110">
        <f t="shared" si="1"/>
      </c>
    </row>
    <row r="124" spans="1:5" ht="15">
      <c r="A124" s="53"/>
      <c r="B124" s="53"/>
      <c r="C124" s="54"/>
      <c r="D124" s="55"/>
      <c r="E124" s="110">
        <f t="shared" si="1"/>
      </c>
    </row>
    <row r="125" spans="1:5" ht="15">
      <c r="A125" s="53"/>
      <c r="B125" s="53"/>
      <c r="C125" s="54"/>
      <c r="D125" s="55"/>
      <c r="E125" s="110">
        <f t="shared" si="1"/>
      </c>
    </row>
    <row r="126" spans="1:5" ht="15">
      <c r="A126" s="53"/>
      <c r="B126" s="53"/>
      <c r="C126" s="54"/>
      <c r="D126" s="55"/>
      <c r="E126" s="110">
        <f t="shared" si="1"/>
      </c>
    </row>
  </sheetData>
  <sheetProtection password="CE28" sheet="1" objects="1" scenarios="1" selectLockedCells="1"/>
  <mergeCells count="4">
    <mergeCell ref="A8:D8"/>
    <mergeCell ref="A4:D4"/>
    <mergeCell ref="A1:C1"/>
    <mergeCell ref="A5:D5"/>
  </mergeCells>
  <dataValidations count="1">
    <dataValidation type="list" allowBlank="1" showInputMessage="1" showErrorMessage="1" sqref="D11:D126">
      <formula1>Teilnehmer!#REF!</formula1>
    </dataValidation>
  </dataValidations>
  <printOptions horizontalCentered="1"/>
  <pageMargins left="0.7874015748031497" right="0.7874015748031497" top="0.5905511811023623" bottom="0.5905511811023623" header="0.5118110236220472" footer="0.5118110236220472"/>
  <pageSetup fitToHeight="3"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pageSetUpPr fitToPage="1"/>
  </sheetPr>
  <dimension ref="B1:H40"/>
  <sheetViews>
    <sheetView zoomScalePageLayoutView="0" workbookViewId="0" topLeftCell="A1">
      <selection activeCell="B8" sqref="B8"/>
    </sheetView>
  </sheetViews>
  <sheetFormatPr defaultColWidth="11.00390625" defaultRowHeight="14.25"/>
  <cols>
    <col min="1" max="1" width="2.125" style="1" customWidth="1"/>
    <col min="2" max="2" width="26.125" style="1" customWidth="1"/>
    <col min="3" max="3" width="20.625" style="1" customWidth="1"/>
    <col min="4" max="4" width="14.875" style="1" customWidth="1"/>
    <col min="5" max="5" width="27.875" style="1" customWidth="1"/>
    <col min="6" max="6" width="18.125" style="1" customWidth="1"/>
    <col min="7" max="7" width="12.50390625" style="1" customWidth="1"/>
    <col min="8" max="8" width="11.00390625" style="94" customWidth="1"/>
    <col min="9" max="16384" width="11.00390625" style="1" customWidth="1"/>
  </cols>
  <sheetData>
    <row r="1" spans="2:5" ht="60.75" customHeight="1">
      <c r="B1" s="157" t="s">
        <v>57</v>
      </c>
      <c r="C1" s="157"/>
      <c r="D1" s="157"/>
      <c r="E1" s="157"/>
    </row>
    <row r="2" spans="2:5" ht="6" customHeight="1">
      <c r="B2" s="158"/>
      <c r="C2" s="158"/>
      <c r="D2" s="158"/>
      <c r="E2" s="158"/>
    </row>
    <row r="3" spans="2:5" ht="6" customHeight="1">
      <c r="B3" s="159"/>
      <c r="C3" s="159"/>
      <c r="D3" s="159"/>
      <c r="E3" s="159"/>
    </row>
    <row r="4" spans="2:5" ht="30">
      <c r="B4" s="160"/>
      <c r="C4" s="160"/>
      <c r="D4" s="160"/>
      <c r="E4" s="160"/>
    </row>
    <row r="5" spans="2:5" ht="13.5">
      <c r="B5" s="59" t="s">
        <v>58</v>
      </c>
      <c r="C5" s="60">
        <f>IF((Deckblatt!C31-Deckblatt!C33)&gt;0,Deckblatt!C31-Deckblatt!C33,0)</f>
        <v>0</v>
      </c>
      <c r="D5" s="161">
        <f>IF(C5&gt;0,"Nicht genügend Kampfrichter gemeldet","")</f>
      </c>
      <c r="E5" s="162"/>
    </row>
    <row r="6" spans="2:5" ht="13.5">
      <c r="B6" s="61" t="s">
        <v>59</v>
      </c>
      <c r="C6" s="62"/>
      <c r="D6" s="63"/>
      <c r="E6" s="64"/>
    </row>
    <row r="7" spans="2:5" ht="13.5">
      <c r="B7" s="65" t="s">
        <v>60</v>
      </c>
      <c r="C7" s="65" t="s">
        <v>54</v>
      </c>
      <c r="D7" s="66" t="s">
        <v>61</v>
      </c>
      <c r="E7" s="67" t="s">
        <v>62</v>
      </c>
    </row>
    <row r="8" spans="2:8" ht="13.5">
      <c r="B8" s="125"/>
      <c r="C8" s="125"/>
      <c r="D8" s="82"/>
      <c r="E8" s="83"/>
      <c r="G8" s="94" t="s">
        <v>65</v>
      </c>
      <c r="H8" s="94">
        <f>IF(ISTEXT(B8),1,"")</f>
      </c>
    </row>
    <row r="9" spans="2:8" ht="13.5">
      <c r="B9" s="126"/>
      <c r="C9" s="126"/>
      <c r="D9" s="82"/>
      <c r="E9" s="82"/>
      <c r="G9" s="94" t="s">
        <v>67</v>
      </c>
      <c r="H9" s="94">
        <f>IF(ISTEXT(B9),1,"")</f>
      </c>
    </row>
    <row r="10" spans="2:8" ht="13.5">
      <c r="B10" s="126"/>
      <c r="C10" s="127"/>
      <c r="D10" s="82"/>
      <c r="E10" s="82"/>
      <c r="G10" s="94" t="s">
        <v>66</v>
      </c>
      <c r="H10" s="94">
        <f aca="true" t="shared" si="0" ref="H10:H38">IF(ISTEXT(B10),1,"")</f>
      </c>
    </row>
    <row r="11" spans="2:8" ht="13.5">
      <c r="B11" s="126"/>
      <c r="C11" s="128"/>
      <c r="D11" s="82"/>
      <c r="E11" s="82"/>
      <c r="G11" s="94" t="s">
        <v>68</v>
      </c>
      <c r="H11" s="94">
        <f t="shared" si="0"/>
      </c>
    </row>
    <row r="12" spans="2:8" ht="13.5">
      <c r="B12" s="84"/>
      <c r="C12" s="85"/>
      <c r="D12" s="82"/>
      <c r="E12" s="82"/>
      <c r="H12" s="94">
        <f t="shared" si="0"/>
      </c>
    </row>
    <row r="13" spans="2:8" ht="13.5">
      <c r="B13" s="84"/>
      <c r="C13" s="85"/>
      <c r="D13" s="82"/>
      <c r="E13" s="82"/>
      <c r="H13" s="94">
        <f t="shared" si="0"/>
      </c>
    </row>
    <row r="14" spans="2:8" ht="13.5">
      <c r="B14" s="84"/>
      <c r="C14" s="85"/>
      <c r="D14" s="82"/>
      <c r="E14" s="82"/>
      <c r="H14" s="94">
        <f t="shared" si="0"/>
      </c>
    </row>
    <row r="15" spans="2:8" ht="13.5">
      <c r="B15" s="84"/>
      <c r="C15" s="85"/>
      <c r="D15" s="82"/>
      <c r="E15" s="82"/>
      <c r="H15" s="94">
        <f t="shared" si="0"/>
      </c>
    </row>
    <row r="16" spans="2:8" ht="13.5">
      <c r="B16" s="84"/>
      <c r="C16" s="85"/>
      <c r="D16" s="82"/>
      <c r="E16" s="82"/>
      <c r="H16" s="94">
        <f t="shared" si="0"/>
      </c>
    </row>
    <row r="17" spans="2:8" ht="13.5">
      <c r="B17" s="86"/>
      <c r="C17" s="87"/>
      <c r="D17" s="82"/>
      <c r="E17" s="82"/>
      <c r="H17" s="94">
        <f t="shared" si="0"/>
      </c>
    </row>
    <row r="18" spans="2:8" ht="13.5">
      <c r="B18" s="84"/>
      <c r="C18" s="85"/>
      <c r="D18" s="82"/>
      <c r="E18" s="82"/>
      <c r="H18" s="94">
        <f t="shared" si="0"/>
      </c>
    </row>
    <row r="19" spans="2:8" ht="13.5">
      <c r="B19" s="86"/>
      <c r="C19" s="87"/>
      <c r="D19" s="82"/>
      <c r="E19" s="82"/>
      <c r="H19" s="94">
        <f t="shared" si="0"/>
      </c>
    </row>
    <row r="20" spans="2:8" ht="13.5">
      <c r="B20" s="84"/>
      <c r="C20" s="85"/>
      <c r="D20" s="82"/>
      <c r="E20" s="82"/>
      <c r="H20" s="94">
        <f t="shared" si="0"/>
      </c>
    </row>
    <row r="21" spans="2:8" ht="13.5">
      <c r="B21" s="81"/>
      <c r="C21" s="87"/>
      <c r="D21" s="82"/>
      <c r="E21" s="82"/>
      <c r="H21" s="94">
        <f t="shared" si="0"/>
      </c>
    </row>
    <row r="22" spans="2:8" ht="13.5">
      <c r="B22" s="84"/>
      <c r="C22" s="85"/>
      <c r="D22" s="82"/>
      <c r="E22" s="82"/>
      <c r="H22" s="94">
        <f t="shared" si="0"/>
      </c>
    </row>
    <row r="23" spans="2:8" ht="13.5">
      <c r="B23" s="86"/>
      <c r="C23" s="87"/>
      <c r="D23" s="82"/>
      <c r="E23" s="82"/>
      <c r="H23" s="94">
        <f t="shared" si="0"/>
      </c>
    </row>
    <row r="24" spans="2:8" ht="13.5">
      <c r="B24" s="88"/>
      <c r="C24" s="89"/>
      <c r="D24" s="82"/>
      <c r="E24" s="82"/>
      <c r="H24" s="94">
        <f t="shared" si="0"/>
      </c>
    </row>
    <row r="25" spans="2:8" ht="13.5">
      <c r="B25" s="84"/>
      <c r="C25" s="85"/>
      <c r="D25" s="82"/>
      <c r="E25" s="82"/>
      <c r="H25" s="94">
        <f t="shared" si="0"/>
      </c>
    </row>
    <row r="26" spans="2:8" ht="13.5">
      <c r="B26" s="81"/>
      <c r="C26" s="90"/>
      <c r="D26" s="82"/>
      <c r="E26" s="82"/>
      <c r="H26" s="94">
        <f t="shared" si="0"/>
      </c>
    </row>
    <row r="27" spans="2:8" ht="13.5">
      <c r="B27" s="81"/>
      <c r="C27" s="90"/>
      <c r="D27" s="82"/>
      <c r="E27" s="82"/>
      <c r="H27" s="94">
        <f t="shared" si="0"/>
      </c>
    </row>
    <row r="28" spans="2:8" ht="13.5">
      <c r="B28" s="88"/>
      <c r="C28" s="89"/>
      <c r="D28" s="82"/>
      <c r="E28" s="82"/>
      <c r="H28" s="94">
        <f t="shared" si="0"/>
      </c>
    </row>
    <row r="29" spans="2:8" ht="13.5">
      <c r="B29" s="84"/>
      <c r="C29" s="85"/>
      <c r="D29" s="82"/>
      <c r="E29" s="82"/>
      <c r="H29" s="94">
        <f t="shared" si="0"/>
      </c>
    </row>
    <row r="30" spans="2:8" ht="13.5">
      <c r="B30" s="81"/>
      <c r="C30" s="90"/>
      <c r="D30" s="82"/>
      <c r="E30" s="82"/>
      <c r="H30" s="94">
        <f t="shared" si="0"/>
      </c>
    </row>
    <row r="31" spans="2:8" ht="13.5">
      <c r="B31" s="86"/>
      <c r="C31" s="87"/>
      <c r="D31" s="82"/>
      <c r="E31" s="82"/>
      <c r="H31" s="94">
        <f t="shared" si="0"/>
      </c>
    </row>
    <row r="32" spans="2:8" ht="13.5">
      <c r="B32" s="88"/>
      <c r="C32" s="89"/>
      <c r="D32" s="82"/>
      <c r="E32" s="82"/>
      <c r="H32" s="94">
        <f t="shared" si="0"/>
      </c>
    </row>
    <row r="33" spans="2:8" ht="13.5">
      <c r="B33" s="84"/>
      <c r="C33" s="85"/>
      <c r="D33" s="82"/>
      <c r="E33" s="82"/>
      <c r="H33" s="94">
        <f t="shared" si="0"/>
      </c>
    </row>
    <row r="34" spans="2:8" ht="13.5">
      <c r="B34" s="81"/>
      <c r="C34" s="90"/>
      <c r="D34" s="82"/>
      <c r="E34" s="82"/>
      <c r="H34" s="94">
        <f t="shared" si="0"/>
      </c>
    </row>
    <row r="35" spans="2:8" ht="13.5">
      <c r="B35" s="88"/>
      <c r="C35" s="89"/>
      <c r="D35" s="82"/>
      <c r="E35" s="82"/>
      <c r="H35" s="94">
        <f t="shared" si="0"/>
      </c>
    </row>
    <row r="36" spans="2:8" ht="13.5">
      <c r="B36" s="84"/>
      <c r="C36" s="85"/>
      <c r="D36" s="82"/>
      <c r="E36" s="82"/>
      <c r="H36" s="94">
        <f t="shared" si="0"/>
      </c>
    </row>
    <row r="37" spans="2:8" ht="13.5">
      <c r="B37" s="81"/>
      <c r="C37" s="81"/>
      <c r="D37" s="82"/>
      <c r="E37" s="82"/>
      <c r="H37" s="94">
        <f t="shared" si="0"/>
      </c>
    </row>
    <row r="38" spans="2:8" ht="13.5">
      <c r="B38" s="91"/>
      <c r="C38" s="92"/>
      <c r="D38" s="93"/>
      <c r="E38" s="93"/>
      <c r="H38" s="94">
        <f t="shared" si="0"/>
      </c>
    </row>
    <row r="39" ht="14.25" thickBot="1"/>
    <row r="40" spans="2:5" ht="14.25" thickBot="1">
      <c r="B40" s="79" t="s">
        <v>63</v>
      </c>
      <c r="C40" s="154" t="str">
        <f>IF(ISBLANK(Deckblatt!$C$19),"Bitte tragen Sie auf dem Deckblatt Ihren Verein ein!",Deckblatt!$C$19)</f>
        <v>Bitte tragen Sie auf dem Deckblatt Ihren Verein ein!</v>
      </c>
      <c r="D40" s="155"/>
      <c r="E40" s="156"/>
    </row>
  </sheetData>
  <sheetProtection password="CE28" sheet="1" objects="1" scenarios="1" selectLockedCells="1"/>
  <mergeCells count="6">
    <mergeCell ref="C40:E40"/>
    <mergeCell ref="B1:E1"/>
    <mergeCell ref="B2:E2"/>
    <mergeCell ref="B3:E3"/>
    <mergeCell ref="B4:E4"/>
    <mergeCell ref="D5:E5"/>
  </mergeCells>
  <conditionalFormatting sqref="C40:E40">
    <cfRule type="cellIs" priority="1" dxfId="5" operator="equal" stopIfTrue="1">
      <formula>"Bitte tragen Sie auf dem Deckblatt Ihren Verein ein!"</formula>
    </cfRule>
  </conditionalFormatting>
  <dataValidations count="2">
    <dataValidation errorStyle="warning" allowBlank="1" showInputMessage="1" showErrorMessage="1" sqref="E8:E38"/>
    <dataValidation errorStyle="warning" type="list" allowBlank="1" showInputMessage="1" showErrorMessage="1" sqref="D8:D38">
      <formula1>$G$7:$G$11</formula1>
    </dataValidation>
  </dataValidations>
  <printOptions horizontalCentered="1"/>
  <pageMargins left="0.7874015748031497" right="0.5905511811023623" top="0.5905511811023623" bottom="0.7874015748031497" header="0.5118110236220472" footer="0.5118110236220472"/>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B1:G40"/>
  <sheetViews>
    <sheetView zoomScalePageLayoutView="0" workbookViewId="0" topLeftCell="A4">
      <selection activeCell="E37" sqref="E37"/>
    </sheetView>
  </sheetViews>
  <sheetFormatPr defaultColWidth="11.00390625" defaultRowHeight="14.25"/>
  <cols>
    <col min="1" max="1" width="2.125" style="1" customWidth="1"/>
    <col min="2" max="2" width="26.125" style="1" customWidth="1"/>
    <col min="3" max="3" width="20.625" style="1" customWidth="1"/>
    <col min="4" max="4" width="14.875" style="1" customWidth="1"/>
    <col min="5" max="5" width="26.625" style="1" customWidth="1"/>
    <col min="6" max="6" width="11.00390625" style="1" customWidth="1"/>
    <col min="7" max="7" width="11.00390625" style="94" customWidth="1"/>
    <col min="8" max="16384" width="11.00390625" style="1" customWidth="1"/>
  </cols>
  <sheetData>
    <row r="1" spans="2:5" ht="60.75" customHeight="1">
      <c r="B1" s="157" t="s">
        <v>69</v>
      </c>
      <c r="C1" s="157"/>
      <c r="D1" s="157"/>
      <c r="E1" s="157"/>
    </row>
    <row r="2" spans="2:5" ht="6" customHeight="1">
      <c r="B2" s="167"/>
      <c r="C2" s="167"/>
      <c r="D2" s="167"/>
      <c r="E2" s="167"/>
    </row>
    <row r="3" spans="2:5" ht="6" customHeight="1">
      <c r="B3" s="168"/>
      <c r="C3" s="168"/>
      <c r="D3" s="168"/>
      <c r="E3" s="168"/>
    </row>
    <row r="4" spans="2:5" ht="30">
      <c r="B4" s="169"/>
      <c r="C4" s="169"/>
      <c r="D4" s="169"/>
      <c r="E4" s="169"/>
    </row>
    <row r="5" spans="2:5" ht="13.5">
      <c r="B5" s="59" t="s">
        <v>70</v>
      </c>
      <c r="C5" s="60">
        <f>IF((Deckblatt!C32-Deckblatt!C34)&gt;0,Deckblatt!C32-Deckblatt!C34,0)</f>
        <v>0</v>
      </c>
      <c r="D5" s="161">
        <f>IF(C5&gt;0,"Nicht genügend Riegenführer gemeldet","")</f>
      </c>
      <c r="E5" s="163"/>
    </row>
    <row r="6" spans="2:5" ht="13.5">
      <c r="B6" s="164" t="s">
        <v>71</v>
      </c>
      <c r="C6" s="165"/>
      <c r="D6" s="165"/>
      <c r="E6" s="166"/>
    </row>
    <row r="7" spans="2:5" ht="13.5">
      <c r="B7" s="65" t="s">
        <v>60</v>
      </c>
      <c r="C7" s="65" t="s">
        <v>54</v>
      </c>
      <c r="D7" s="95" t="s">
        <v>72</v>
      </c>
      <c r="E7" s="67" t="s">
        <v>73</v>
      </c>
    </row>
    <row r="8" spans="2:7" ht="13.5">
      <c r="B8" s="68"/>
      <c r="C8" s="68"/>
      <c r="D8" s="68"/>
      <c r="E8" s="68"/>
      <c r="G8" s="94">
        <f>IF(ISTEXT(B8),1,"")</f>
      </c>
    </row>
    <row r="9" spans="2:7" ht="13.5">
      <c r="B9" s="69"/>
      <c r="C9" s="69"/>
      <c r="D9" s="68"/>
      <c r="E9" s="68"/>
      <c r="G9" s="94">
        <f aca="true" t="shared" si="0" ref="G9:G38">IF(ISTEXT(B9),1,"")</f>
      </c>
    </row>
    <row r="10" spans="2:7" ht="13.5">
      <c r="B10" s="69"/>
      <c r="C10" s="70"/>
      <c r="D10" s="68"/>
      <c r="E10" s="68"/>
      <c r="G10" s="94">
        <f t="shared" si="0"/>
      </c>
    </row>
    <row r="11" spans="2:7" ht="13.5">
      <c r="B11" s="69"/>
      <c r="C11" s="71"/>
      <c r="D11" s="68"/>
      <c r="E11" s="68"/>
      <c r="G11" s="94">
        <f t="shared" si="0"/>
      </c>
    </row>
    <row r="12" spans="2:7" ht="13.5">
      <c r="B12" s="69"/>
      <c r="C12" s="71"/>
      <c r="D12" s="68"/>
      <c r="E12" s="68"/>
      <c r="G12" s="94">
        <f t="shared" si="0"/>
      </c>
    </row>
    <row r="13" spans="2:7" ht="13.5">
      <c r="B13" s="69"/>
      <c r="C13" s="71"/>
      <c r="D13" s="68"/>
      <c r="E13" s="68"/>
      <c r="G13" s="94">
        <f t="shared" si="0"/>
      </c>
    </row>
    <row r="14" spans="2:7" ht="13.5">
      <c r="B14" s="69"/>
      <c r="C14" s="71"/>
      <c r="D14" s="68"/>
      <c r="E14" s="68"/>
      <c r="G14" s="94">
        <f t="shared" si="0"/>
      </c>
    </row>
    <row r="15" spans="2:7" ht="13.5">
      <c r="B15" s="69"/>
      <c r="C15" s="71"/>
      <c r="D15" s="68"/>
      <c r="E15" s="68"/>
      <c r="G15" s="94">
        <f t="shared" si="0"/>
      </c>
    </row>
    <row r="16" spans="2:7" ht="13.5">
      <c r="B16" s="69"/>
      <c r="C16" s="71"/>
      <c r="D16" s="68"/>
      <c r="E16" s="68"/>
      <c r="G16" s="94">
        <f t="shared" si="0"/>
      </c>
    </row>
    <row r="17" spans="2:7" ht="13.5">
      <c r="B17" s="72"/>
      <c r="C17" s="73"/>
      <c r="D17" s="68"/>
      <c r="E17" s="68"/>
      <c r="G17" s="94">
        <f t="shared" si="0"/>
      </c>
    </row>
    <row r="18" spans="2:7" ht="13.5">
      <c r="B18" s="69"/>
      <c r="C18" s="71"/>
      <c r="D18" s="68"/>
      <c r="E18" s="68"/>
      <c r="G18" s="94">
        <f t="shared" si="0"/>
      </c>
    </row>
    <row r="19" spans="2:7" ht="13.5">
      <c r="B19" s="72"/>
      <c r="C19" s="73"/>
      <c r="D19" s="68"/>
      <c r="E19" s="68"/>
      <c r="G19" s="94">
        <f t="shared" si="0"/>
      </c>
    </row>
    <row r="20" spans="2:7" ht="13.5">
      <c r="B20" s="69"/>
      <c r="C20" s="71"/>
      <c r="D20" s="68"/>
      <c r="E20" s="68"/>
      <c r="G20" s="94">
        <f t="shared" si="0"/>
      </c>
    </row>
    <row r="21" spans="2:7" ht="13.5">
      <c r="B21" s="68"/>
      <c r="C21" s="73"/>
      <c r="D21" s="68"/>
      <c r="E21" s="68"/>
      <c r="G21" s="94">
        <f t="shared" si="0"/>
      </c>
    </row>
    <row r="22" spans="2:7" ht="13.5">
      <c r="B22" s="69"/>
      <c r="C22" s="71"/>
      <c r="D22" s="68"/>
      <c r="E22" s="68"/>
      <c r="G22" s="94">
        <f t="shared" si="0"/>
      </c>
    </row>
    <row r="23" spans="2:7" ht="13.5">
      <c r="B23" s="72"/>
      <c r="C23" s="73"/>
      <c r="D23" s="68"/>
      <c r="E23" s="68"/>
      <c r="G23" s="94">
        <f t="shared" si="0"/>
      </c>
    </row>
    <row r="24" spans="2:7" ht="13.5">
      <c r="B24" s="74"/>
      <c r="C24" s="75"/>
      <c r="D24" s="68"/>
      <c r="E24" s="68"/>
      <c r="G24" s="94">
        <f t="shared" si="0"/>
      </c>
    </row>
    <row r="25" spans="2:7" ht="13.5">
      <c r="B25" s="69"/>
      <c r="C25" s="71"/>
      <c r="D25" s="68"/>
      <c r="E25" s="68"/>
      <c r="G25" s="94">
        <f t="shared" si="0"/>
      </c>
    </row>
    <row r="26" spans="2:7" ht="13.5">
      <c r="B26" s="68"/>
      <c r="C26" s="76"/>
      <c r="D26" s="68"/>
      <c r="E26" s="68"/>
      <c r="G26" s="94">
        <f t="shared" si="0"/>
      </c>
    </row>
    <row r="27" spans="2:7" ht="13.5">
      <c r="B27" s="68"/>
      <c r="C27" s="76"/>
      <c r="D27" s="68"/>
      <c r="E27" s="68"/>
      <c r="G27" s="94">
        <f t="shared" si="0"/>
      </c>
    </row>
    <row r="28" spans="2:7" ht="13.5">
      <c r="B28" s="74"/>
      <c r="C28" s="75"/>
      <c r="D28" s="68"/>
      <c r="E28" s="68"/>
      <c r="G28" s="94">
        <f t="shared" si="0"/>
      </c>
    </row>
    <row r="29" spans="2:7" ht="13.5">
      <c r="B29" s="69"/>
      <c r="C29" s="71"/>
      <c r="D29" s="68"/>
      <c r="E29" s="68"/>
      <c r="G29" s="94">
        <f t="shared" si="0"/>
      </c>
    </row>
    <row r="30" spans="2:7" ht="13.5">
      <c r="B30" s="68"/>
      <c r="C30" s="76"/>
      <c r="D30" s="68"/>
      <c r="E30" s="68"/>
      <c r="G30" s="94">
        <f t="shared" si="0"/>
      </c>
    </row>
    <row r="31" spans="2:7" ht="13.5">
      <c r="B31" s="72"/>
      <c r="C31" s="73"/>
      <c r="D31" s="68"/>
      <c r="E31" s="68"/>
      <c r="G31" s="94">
        <f t="shared" si="0"/>
      </c>
    </row>
    <row r="32" spans="2:7" ht="13.5">
      <c r="B32" s="74"/>
      <c r="C32" s="75"/>
      <c r="D32" s="68"/>
      <c r="E32" s="68"/>
      <c r="G32" s="94">
        <f t="shared" si="0"/>
      </c>
    </row>
    <row r="33" spans="2:7" ht="13.5">
      <c r="B33" s="69"/>
      <c r="C33" s="71"/>
      <c r="D33" s="68"/>
      <c r="E33" s="68"/>
      <c r="G33" s="94">
        <f t="shared" si="0"/>
      </c>
    </row>
    <row r="34" spans="2:7" ht="13.5">
      <c r="B34" s="68"/>
      <c r="C34" s="76"/>
      <c r="D34" s="68"/>
      <c r="E34" s="68"/>
      <c r="G34" s="94">
        <f t="shared" si="0"/>
      </c>
    </row>
    <row r="35" spans="2:7" ht="13.5">
      <c r="B35" s="74"/>
      <c r="C35" s="75"/>
      <c r="D35" s="68"/>
      <c r="E35" s="68"/>
      <c r="G35" s="94">
        <f t="shared" si="0"/>
      </c>
    </row>
    <row r="36" spans="2:7" ht="13.5">
      <c r="B36" s="69"/>
      <c r="C36" s="71"/>
      <c r="D36" s="68"/>
      <c r="E36" s="68"/>
      <c r="G36" s="94">
        <f t="shared" si="0"/>
      </c>
    </row>
    <row r="37" spans="2:7" ht="13.5">
      <c r="B37" s="68"/>
      <c r="C37" s="68"/>
      <c r="D37" s="68"/>
      <c r="E37" s="68"/>
      <c r="G37" s="94">
        <f t="shared" si="0"/>
      </c>
    </row>
    <row r="38" spans="2:7" ht="13.5">
      <c r="B38" s="77"/>
      <c r="C38" s="78"/>
      <c r="D38" s="77"/>
      <c r="E38" s="77"/>
      <c r="G38" s="94">
        <f t="shared" si="0"/>
      </c>
    </row>
    <row r="39" ht="14.25" thickBot="1"/>
    <row r="40" spans="2:5" ht="14.25" thickBot="1">
      <c r="B40" s="79" t="s">
        <v>63</v>
      </c>
      <c r="C40" s="154" t="str">
        <f>IF(ISBLANK(Deckblatt!$C$19),"Bitte tragen Sie auf dem Deckblatt Ihren Verein ein!",Deckblatt!$C$19)</f>
        <v>Bitte tragen Sie auf dem Deckblatt Ihren Verein ein!</v>
      </c>
      <c r="D40" s="155"/>
      <c r="E40" s="156"/>
    </row>
  </sheetData>
  <sheetProtection password="CE28" sheet="1" objects="1" scenarios="1" selectLockedCells="1"/>
  <mergeCells count="7">
    <mergeCell ref="D5:E5"/>
    <mergeCell ref="B6:E6"/>
    <mergeCell ref="C40:E40"/>
    <mergeCell ref="B1:E1"/>
    <mergeCell ref="B2:E2"/>
    <mergeCell ref="B3:E3"/>
    <mergeCell ref="B4:E4"/>
  </mergeCells>
  <conditionalFormatting sqref="C40:E40">
    <cfRule type="cellIs" priority="1" dxfId="5" operator="equal" stopIfTrue="1">
      <formula>"Bitte tragen Sie auf dem Deckblatt Ihren Verein ein!"</formula>
    </cfRule>
  </conditionalFormatting>
  <printOptions horizontalCentered="1"/>
  <pageMargins left="0.7874015748031497" right="0.5905511811023623" top="0.5905511811023623" bottom="0.5905511811023623" header="0.5118110236220472" footer="0.5118110236220472"/>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codeName="Tabelle6">
    <pageSetUpPr fitToPage="1"/>
  </sheetPr>
  <dimension ref="B1:D62"/>
  <sheetViews>
    <sheetView zoomScalePageLayoutView="0" workbookViewId="0" topLeftCell="A1">
      <selection activeCell="D54" sqref="D54"/>
    </sheetView>
  </sheetViews>
  <sheetFormatPr defaultColWidth="11.00390625" defaultRowHeight="14.25"/>
  <cols>
    <col min="1" max="1" width="2.125" style="1" customWidth="1"/>
    <col min="2" max="2" width="10.625" style="1" customWidth="1"/>
    <col min="3" max="3" width="56.50390625" style="1" customWidth="1"/>
    <col min="4" max="4" width="14.625" style="1" customWidth="1"/>
    <col min="5" max="16384" width="11.00390625" style="1" customWidth="1"/>
  </cols>
  <sheetData>
    <row r="1" spans="2:4" ht="63.75" customHeight="1">
      <c r="B1" s="176" t="s">
        <v>74</v>
      </c>
      <c r="C1" s="176"/>
      <c r="D1" s="176"/>
    </row>
    <row r="2" spans="2:4" ht="6" customHeight="1">
      <c r="B2" s="106"/>
      <c r="C2" s="107"/>
      <c r="D2" s="107"/>
    </row>
    <row r="3" spans="2:4" ht="6" customHeight="1">
      <c r="B3" s="108"/>
      <c r="C3" s="109"/>
      <c r="D3" s="109"/>
    </row>
    <row r="4" spans="2:4" ht="18" thickBot="1">
      <c r="B4" s="177"/>
      <c r="C4" s="177"/>
      <c r="D4" s="177"/>
    </row>
    <row r="5" spans="2:4" ht="14.25" thickBot="1">
      <c r="B5" s="178" t="str">
        <f>IF(ISBLANK(Deckblatt!$C$19),"Bitte tragen Sie auf dem Deckblatt Ihren Verein ein!",Deckblatt!$C$19)</f>
        <v>Bitte tragen Sie auf dem Deckblatt Ihren Verein ein!</v>
      </c>
      <c r="C5" s="179"/>
      <c r="D5" s="180"/>
    </row>
    <row r="6" spans="2:4" ht="13.5">
      <c r="B6" s="181"/>
      <c r="C6" s="181"/>
      <c r="D6" s="181"/>
    </row>
    <row r="7" spans="2:4" ht="13.5">
      <c r="B7" s="96" t="s">
        <v>75</v>
      </c>
      <c r="C7" s="97"/>
      <c r="D7" s="98"/>
    </row>
    <row r="8" spans="2:4" ht="13.5">
      <c r="B8" s="96" t="s">
        <v>76</v>
      </c>
      <c r="C8" s="97"/>
      <c r="D8" s="98"/>
    </row>
    <row r="9" spans="2:4" ht="14.25" thickBot="1">
      <c r="B9" s="182"/>
      <c r="C9" s="182"/>
      <c r="D9" s="182"/>
    </row>
    <row r="10" spans="2:4" ht="13.5">
      <c r="B10" s="99" t="s">
        <v>56</v>
      </c>
      <c r="C10" s="100" t="s">
        <v>77</v>
      </c>
      <c r="D10" s="101" t="s">
        <v>78</v>
      </c>
    </row>
    <row r="11" spans="2:4" ht="13.5">
      <c r="B11" s="129">
        <v>44707</v>
      </c>
      <c r="C11" s="131" t="s">
        <v>150</v>
      </c>
      <c r="D11" s="102">
        <f>COUNTIF(Teilnehmer!$D$4:$D$1002,B11)</f>
        <v>0</v>
      </c>
    </row>
    <row r="12" spans="2:4" ht="13.5">
      <c r="B12" s="129">
        <v>44709</v>
      </c>
      <c r="C12" s="131" t="s">
        <v>151</v>
      </c>
      <c r="D12" s="102">
        <f>COUNTIF(Teilnehmer!$D$4:$D$1002,B12)</f>
        <v>0</v>
      </c>
    </row>
    <row r="13" spans="2:4" ht="13.5">
      <c r="B13" s="130">
        <v>44710</v>
      </c>
      <c r="C13" s="132" t="s">
        <v>152</v>
      </c>
      <c r="D13" s="102">
        <f>COUNTIF(Teilnehmer!$D$4:$D$1002,B13)</f>
        <v>0</v>
      </c>
    </row>
    <row r="14" spans="2:4" ht="13.5">
      <c r="B14" s="130">
        <v>44712</v>
      </c>
      <c r="C14" s="132" t="s">
        <v>153</v>
      </c>
      <c r="D14" s="102">
        <f>COUNTIF(Teilnehmer!$D$4:$D$1002,B14)</f>
        <v>0</v>
      </c>
    </row>
    <row r="15" spans="2:4" ht="13.5">
      <c r="B15" s="130">
        <v>44714</v>
      </c>
      <c r="C15" s="132" t="s">
        <v>154</v>
      </c>
      <c r="D15" s="102">
        <f>COUNTIF(Teilnehmer!$D$4:$D$1002,B15)</f>
        <v>0</v>
      </c>
    </row>
    <row r="16" spans="2:4" ht="13.5">
      <c r="B16" s="130">
        <v>44716</v>
      </c>
      <c r="C16" s="132" t="s">
        <v>155</v>
      </c>
      <c r="D16" s="102">
        <f>COUNTIF(Teilnehmer!$D$4:$D$1002,B16)</f>
        <v>0</v>
      </c>
    </row>
    <row r="17" spans="2:4" ht="13.5">
      <c r="B17" s="130">
        <v>44718</v>
      </c>
      <c r="C17" s="131" t="s">
        <v>156</v>
      </c>
      <c r="D17" s="102">
        <f>COUNTIF(Teilnehmer!$D$4:$D$1002,B17)</f>
        <v>0</v>
      </c>
    </row>
    <row r="18" spans="2:4" ht="13.5">
      <c r="B18" s="130">
        <v>44720</v>
      </c>
      <c r="C18" s="132" t="s">
        <v>157</v>
      </c>
      <c r="D18" s="102">
        <f>COUNTIF(Teilnehmer!$D$4:$D$1002,B18)</f>
        <v>0</v>
      </c>
    </row>
    <row r="19" spans="2:4" ht="13.5">
      <c r="B19" s="130">
        <v>44730</v>
      </c>
      <c r="C19" s="132" t="s">
        <v>158</v>
      </c>
      <c r="D19" s="102">
        <f>COUNTIF(Teilnehmer!$D$4:$D$1002,B19)</f>
        <v>0</v>
      </c>
    </row>
    <row r="20" spans="2:4" ht="13.5">
      <c r="B20" s="130">
        <v>44735</v>
      </c>
      <c r="C20" s="132" t="s">
        <v>159</v>
      </c>
      <c r="D20" s="102">
        <f>COUNTIF(Teilnehmer!$D$4:$D$1002,B20)</f>
        <v>0</v>
      </c>
    </row>
    <row r="21" spans="2:4" ht="13.5">
      <c r="B21" s="130">
        <v>44740</v>
      </c>
      <c r="C21" s="132" t="s">
        <v>160</v>
      </c>
      <c r="D21" s="102">
        <f>COUNTIF(Teilnehmer!$D$4:$D$1002,B21)</f>
        <v>0</v>
      </c>
    </row>
    <row r="22" spans="2:4" ht="13.5">
      <c r="B22" s="130">
        <v>44745</v>
      </c>
      <c r="C22" s="132" t="s">
        <v>161</v>
      </c>
      <c r="D22" s="102">
        <f>COUNTIF(Teilnehmer!$D$4:$D$1002,B22)</f>
        <v>0</v>
      </c>
    </row>
    <row r="23" spans="2:4" ht="13.5">
      <c r="B23" s="130">
        <v>44750</v>
      </c>
      <c r="C23" s="132" t="s">
        <v>162</v>
      </c>
      <c r="D23" s="102">
        <f>COUNTIF(Teilnehmer!$D$4:$D$1002,B23)</f>
        <v>0</v>
      </c>
    </row>
    <row r="24" spans="2:4" ht="13.5">
      <c r="B24" s="130">
        <v>44755</v>
      </c>
      <c r="C24" s="132" t="s">
        <v>163</v>
      </c>
      <c r="D24" s="102">
        <f>COUNTIF(Teilnehmer!$D$4:$D$1002,B24)</f>
        <v>0</v>
      </c>
    </row>
    <row r="25" spans="2:4" ht="13.5">
      <c r="B25" s="130">
        <v>44760</v>
      </c>
      <c r="C25" s="132" t="s">
        <v>164</v>
      </c>
      <c r="D25" s="102">
        <f>COUNTIF(Teilnehmer!$D$4:$D$1002,B25)</f>
        <v>0</v>
      </c>
    </row>
    <row r="26" spans="2:4" ht="13.5">
      <c r="B26" s="130">
        <v>44765</v>
      </c>
      <c r="C26" s="132" t="s">
        <v>165</v>
      </c>
      <c r="D26" s="102">
        <f>COUNTIF(Teilnehmer!$D$4:$D$1002,B26)</f>
        <v>0</v>
      </c>
    </row>
    <row r="27" spans="2:4" ht="13.5">
      <c r="B27" s="130">
        <v>44770</v>
      </c>
      <c r="C27" s="132" t="s">
        <v>166</v>
      </c>
      <c r="D27" s="102">
        <f>COUNTIF(Teilnehmer!$D$4:$D$1002,B27)</f>
        <v>0</v>
      </c>
    </row>
    <row r="28" spans="2:4" ht="13.5">
      <c r="B28" s="130">
        <v>44775</v>
      </c>
      <c r="C28" s="132" t="s">
        <v>167</v>
      </c>
      <c r="D28" s="102">
        <f>COUNTIF(Teilnehmer!$D$4:$D$1002,B28)</f>
        <v>0</v>
      </c>
    </row>
    <row r="29" spans="2:4" ht="13.5">
      <c r="B29" s="130">
        <v>44780</v>
      </c>
      <c r="C29" s="132" t="s">
        <v>168</v>
      </c>
      <c r="D29" s="102">
        <f>COUNTIF(Teilnehmer!$D$4:$D$1002,B29)</f>
        <v>0</v>
      </c>
    </row>
    <row r="30" spans="2:4" ht="13.5">
      <c r="B30" s="129">
        <v>44807</v>
      </c>
      <c r="C30" s="131" t="s">
        <v>169</v>
      </c>
      <c r="D30" s="102">
        <f>COUNTIF(Teilnehmer!$D$4:$D$1002,B30)</f>
        <v>0</v>
      </c>
    </row>
    <row r="31" spans="2:4" ht="13.5">
      <c r="B31" s="129">
        <v>44809</v>
      </c>
      <c r="C31" s="131" t="s">
        <v>170</v>
      </c>
      <c r="D31" s="102">
        <f>COUNTIF(Teilnehmer!$D$4:$D$1002,B31)</f>
        <v>0</v>
      </c>
    </row>
    <row r="32" spans="2:4" ht="13.5">
      <c r="B32" s="130">
        <v>44810</v>
      </c>
      <c r="C32" s="132" t="s">
        <v>171</v>
      </c>
      <c r="D32" s="102">
        <f>COUNTIF(Teilnehmer!$D$4:$D$1002,B32)</f>
        <v>0</v>
      </c>
    </row>
    <row r="33" spans="2:4" ht="13.5">
      <c r="B33" s="130">
        <v>44812</v>
      </c>
      <c r="C33" s="132" t="s">
        <v>172</v>
      </c>
      <c r="D33" s="102">
        <f>COUNTIF(Teilnehmer!$D$4:$D$1002,B33)</f>
        <v>0</v>
      </c>
    </row>
    <row r="34" spans="2:4" ht="13.5">
      <c r="B34" s="130">
        <v>44814</v>
      </c>
      <c r="C34" s="132" t="s">
        <v>173</v>
      </c>
      <c r="D34" s="102">
        <f>COUNTIF(Teilnehmer!$D$4:$D$1002,B34)</f>
        <v>0</v>
      </c>
    </row>
    <row r="35" spans="2:4" ht="13.5">
      <c r="B35" s="130">
        <v>44816</v>
      </c>
      <c r="C35" s="132" t="s">
        <v>174</v>
      </c>
      <c r="D35" s="102">
        <f>COUNTIF(Teilnehmer!$D$4:$D$1002,B35)</f>
        <v>0</v>
      </c>
    </row>
    <row r="36" spans="2:4" ht="13.5">
      <c r="B36" s="130">
        <v>44818</v>
      </c>
      <c r="C36" s="131" t="s">
        <v>175</v>
      </c>
      <c r="D36" s="102">
        <f>COUNTIF(Teilnehmer!$D$4:$D$1002,B36)</f>
        <v>0</v>
      </c>
    </row>
    <row r="37" spans="2:4" ht="13.5">
      <c r="B37" s="130">
        <v>44820</v>
      </c>
      <c r="C37" s="132" t="s">
        <v>176</v>
      </c>
      <c r="D37" s="102">
        <f>COUNTIF(Teilnehmer!$D$4:$D$1002,B37)</f>
        <v>0</v>
      </c>
    </row>
    <row r="38" spans="2:4" ht="13.5">
      <c r="B38" s="130">
        <v>44830</v>
      </c>
      <c r="C38" s="132" t="s">
        <v>177</v>
      </c>
      <c r="D38" s="102">
        <f>COUNTIF(Teilnehmer!$D$4:$D$1002,B38)</f>
        <v>0</v>
      </c>
    </row>
    <row r="39" spans="2:4" ht="13.5">
      <c r="B39" s="130">
        <v>44835</v>
      </c>
      <c r="C39" s="132" t="s">
        <v>178</v>
      </c>
      <c r="D39" s="102">
        <f>COUNTIF(Teilnehmer!$D$4:$D$1002,B39)</f>
        <v>0</v>
      </c>
    </row>
    <row r="40" spans="2:4" ht="13.5">
      <c r="B40" s="130">
        <v>44840</v>
      </c>
      <c r="C40" s="132" t="s">
        <v>179</v>
      </c>
      <c r="D40" s="102">
        <f>COUNTIF(Teilnehmer!$D$4:$D$1002,B40)</f>
        <v>0</v>
      </c>
    </row>
    <row r="41" spans="2:4" ht="13.5">
      <c r="B41" s="130">
        <v>44845</v>
      </c>
      <c r="C41" s="132" t="s">
        <v>180</v>
      </c>
      <c r="D41" s="102">
        <f>COUNTIF(Teilnehmer!$D$4:$D$1002,B41)</f>
        <v>0</v>
      </c>
    </row>
    <row r="42" spans="2:4" ht="13.5">
      <c r="B42" s="130">
        <v>44850</v>
      </c>
      <c r="C42" s="132" t="s">
        <v>181</v>
      </c>
      <c r="D42" s="102">
        <f>COUNTIF(Teilnehmer!$D$4:$D$1002,B42)</f>
        <v>0</v>
      </c>
    </row>
    <row r="43" spans="2:4" ht="13.5">
      <c r="B43" s="130">
        <v>44855</v>
      </c>
      <c r="C43" s="132" t="s">
        <v>182</v>
      </c>
      <c r="D43" s="102">
        <f>COUNTIF(Teilnehmer!$D$4:$D$1002,B43)</f>
        <v>0</v>
      </c>
    </row>
    <row r="44" spans="2:4" ht="13.5">
      <c r="B44" s="130">
        <v>44860</v>
      </c>
      <c r="C44" s="132" t="s">
        <v>183</v>
      </c>
      <c r="D44" s="102">
        <f>COUNTIF(Teilnehmer!$D$4:$D$1002,B44)</f>
        <v>0</v>
      </c>
    </row>
    <row r="45" spans="2:4" ht="13.5">
      <c r="B45" s="130">
        <v>44865</v>
      </c>
      <c r="C45" s="132" t="s">
        <v>184</v>
      </c>
      <c r="D45" s="102">
        <f>COUNTIF(Teilnehmer!$D$4:$D$1002,B45)</f>
        <v>0</v>
      </c>
    </row>
    <row r="46" spans="2:4" ht="13.5">
      <c r="B46" s="130">
        <v>44870</v>
      </c>
      <c r="C46" s="132" t="s">
        <v>185</v>
      </c>
      <c r="D46" s="102">
        <f>COUNTIF(Teilnehmer!$D$4:$D$1002,B46)</f>
        <v>0</v>
      </c>
    </row>
    <row r="47" spans="2:4" ht="13.5">
      <c r="B47" s="130">
        <v>44875</v>
      </c>
      <c r="C47" s="132" t="s">
        <v>186</v>
      </c>
      <c r="D47" s="102">
        <f>COUNTIF(Teilnehmer!$D$4:$D$1002,B47)</f>
        <v>0</v>
      </c>
    </row>
    <row r="48" spans="2:4" ht="13.5">
      <c r="B48" s="130">
        <v>44880</v>
      </c>
      <c r="C48" s="132" t="s">
        <v>187</v>
      </c>
      <c r="D48" s="102">
        <f>COUNTIF(Teilnehmer!$D$4:$D$1002,B48)</f>
        <v>0</v>
      </c>
    </row>
    <row r="49" spans="2:4" ht="14.25" thickBot="1">
      <c r="B49" s="103"/>
      <c r="C49" s="104" t="s">
        <v>79</v>
      </c>
      <c r="D49" s="105">
        <f>SUM(D11:D48)</f>
        <v>0</v>
      </c>
    </row>
    <row r="50" spans="2:4" ht="14.25" thickBot="1">
      <c r="B50" s="183"/>
      <c r="C50" s="183"/>
      <c r="D50" s="183"/>
    </row>
    <row r="51" spans="2:4" ht="13.5">
      <c r="B51" s="170"/>
      <c r="C51" s="171"/>
      <c r="D51" s="172"/>
    </row>
    <row r="52" spans="2:4" ht="13.5">
      <c r="B52" s="111"/>
      <c r="C52" s="112" t="s">
        <v>80</v>
      </c>
      <c r="D52" s="113">
        <v>5</v>
      </c>
    </row>
    <row r="53" spans="2:4" ht="13.5">
      <c r="B53" s="111"/>
      <c r="C53" s="112" t="s">
        <v>81</v>
      </c>
      <c r="D53" s="113">
        <v>0</v>
      </c>
    </row>
    <row r="54" spans="2:4" ht="13.5">
      <c r="B54" s="111"/>
      <c r="C54" s="112" t="s">
        <v>82</v>
      </c>
      <c r="D54" s="114">
        <f>IF(AND((D49&gt;0),(D52&gt;0)),INT((D49+D52-1)/D53),0)</f>
        <v>0</v>
      </c>
    </row>
    <row r="55" spans="2:4" ht="13.5">
      <c r="B55" s="111"/>
      <c r="C55" s="112" t="s">
        <v>83</v>
      </c>
      <c r="D55" s="114">
        <f>IF(AND((D49&gt;0),(D52&gt;0)),INT((D49+D53-1)/D53),0)</f>
        <v>0</v>
      </c>
    </row>
    <row r="56" spans="2:4" ht="13.5">
      <c r="B56" s="115"/>
      <c r="C56" s="116" t="s">
        <v>84</v>
      </c>
      <c r="D56" s="117">
        <f>D54+D55</f>
        <v>0</v>
      </c>
    </row>
    <row r="57" spans="2:4" ht="13.5">
      <c r="B57" s="173"/>
      <c r="C57" s="174"/>
      <c r="D57" s="175"/>
    </row>
    <row r="58" spans="2:4" ht="13.5">
      <c r="B58" s="111"/>
      <c r="C58" s="112" t="s">
        <v>85</v>
      </c>
      <c r="D58" s="118">
        <v>4</v>
      </c>
    </row>
    <row r="59" spans="2:4" ht="13.5">
      <c r="B59" s="111"/>
      <c r="C59" s="119" t="s">
        <v>86</v>
      </c>
      <c r="D59" s="118">
        <v>8</v>
      </c>
    </row>
    <row r="60" spans="2:4" ht="13.5">
      <c r="B60" s="111"/>
      <c r="C60" s="119" t="s">
        <v>87</v>
      </c>
      <c r="D60" s="120">
        <f>SUM(D11:D48)*D58</f>
        <v>0</v>
      </c>
    </row>
    <row r="61" spans="2:4" ht="13.5">
      <c r="B61" s="111"/>
      <c r="C61" s="119" t="s">
        <v>86</v>
      </c>
      <c r="D61" s="120">
        <f>Kampfrichter!$C$5*$D$59</f>
        <v>0</v>
      </c>
    </row>
    <row r="62" spans="2:4" ht="14.25" thickBot="1">
      <c r="B62" s="121"/>
      <c r="C62" s="122" t="s">
        <v>88</v>
      </c>
      <c r="D62" s="123">
        <f>D60+D61</f>
        <v>0</v>
      </c>
    </row>
  </sheetData>
  <sheetProtection password="CE28" sheet="1" objects="1" scenarios="1" selectLockedCells="1"/>
  <mergeCells count="8">
    <mergeCell ref="B51:D51"/>
    <mergeCell ref="B57:D57"/>
    <mergeCell ref="B1:D1"/>
    <mergeCell ref="B4:D4"/>
    <mergeCell ref="B5:D5"/>
    <mergeCell ref="B6:D6"/>
    <mergeCell ref="B9:D9"/>
    <mergeCell ref="B50:D50"/>
  </mergeCells>
  <conditionalFormatting sqref="B5:D5">
    <cfRule type="cellIs" priority="1" dxfId="6" operator="equal" stopIfTrue="1">
      <formula>"Bitte tragen Sie auf dem Deckblatt Ihren Verein ein!"</formula>
    </cfRule>
  </conditionalFormatting>
  <printOptions horizontalCentered="1"/>
  <pageMargins left="0.7874015748031497" right="0.5905511811023623" top="0.5905511811023623" bottom="0.5905511811023623" header="0.5118110236220472" footer="0.5118110236220472"/>
  <pageSetup fitToHeight="1" fitToWidth="1"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Tabelle7"/>
  <dimension ref="A1:A57"/>
  <sheetViews>
    <sheetView zoomScalePageLayoutView="0" workbookViewId="0" topLeftCell="A1">
      <selection activeCell="A1" sqref="A1"/>
    </sheetView>
  </sheetViews>
  <sheetFormatPr defaultColWidth="11.00390625" defaultRowHeight="14.25"/>
  <cols>
    <col min="1" max="1" width="29.375" style="0" bestFit="1" customWidth="1"/>
  </cols>
  <sheetData>
    <row r="1" ht="13.5">
      <c r="A1" t="s">
        <v>90</v>
      </c>
    </row>
    <row r="2" ht="13.5">
      <c r="A2" t="s">
        <v>141</v>
      </c>
    </row>
    <row r="3" ht="13.5">
      <c r="A3" t="s">
        <v>114</v>
      </c>
    </row>
    <row r="4" ht="13.5">
      <c r="A4" t="s">
        <v>142</v>
      </c>
    </row>
    <row r="5" ht="13.5">
      <c r="A5" t="s">
        <v>91</v>
      </c>
    </row>
    <row r="6" ht="13.5">
      <c r="A6" t="s">
        <v>92</v>
      </c>
    </row>
    <row r="7" ht="13.5">
      <c r="A7" t="s">
        <v>115</v>
      </c>
    </row>
    <row r="8" ht="13.5">
      <c r="A8" t="s">
        <v>116</v>
      </c>
    </row>
    <row r="9" ht="13.5">
      <c r="A9" t="s">
        <v>117</v>
      </c>
    </row>
    <row r="10" ht="13.5">
      <c r="A10" t="s">
        <v>93</v>
      </c>
    </row>
    <row r="11" ht="13.5">
      <c r="A11" t="s">
        <v>94</v>
      </c>
    </row>
    <row r="12" ht="13.5">
      <c r="A12" t="s">
        <v>95</v>
      </c>
    </row>
    <row r="13" ht="13.5">
      <c r="A13" t="s">
        <v>143</v>
      </c>
    </row>
    <row r="14" ht="13.5">
      <c r="A14" t="s">
        <v>118</v>
      </c>
    </row>
    <row r="15" ht="13.5">
      <c r="A15" t="s">
        <v>144</v>
      </c>
    </row>
    <row r="16" ht="13.5">
      <c r="A16" t="s">
        <v>145</v>
      </c>
    </row>
    <row r="17" ht="13.5">
      <c r="A17" t="s">
        <v>96</v>
      </c>
    </row>
    <row r="18" ht="13.5">
      <c r="A18" t="s">
        <v>97</v>
      </c>
    </row>
    <row r="19" ht="13.5">
      <c r="A19" t="s">
        <v>119</v>
      </c>
    </row>
    <row r="20" ht="13.5">
      <c r="A20" t="s">
        <v>120</v>
      </c>
    </row>
    <row r="21" ht="13.5">
      <c r="A21" t="s">
        <v>121</v>
      </c>
    </row>
    <row r="22" ht="13.5">
      <c r="A22" t="s">
        <v>122</v>
      </c>
    </row>
    <row r="23" ht="13.5">
      <c r="A23" t="s">
        <v>98</v>
      </c>
    </row>
    <row r="24" ht="13.5">
      <c r="A24" t="s">
        <v>123</v>
      </c>
    </row>
    <row r="25" ht="13.5">
      <c r="A25" t="s">
        <v>99</v>
      </c>
    </row>
    <row r="26" ht="13.5">
      <c r="A26" t="s">
        <v>100</v>
      </c>
    </row>
    <row r="27" ht="13.5">
      <c r="A27" t="s">
        <v>124</v>
      </c>
    </row>
    <row r="28" ht="13.5">
      <c r="A28" t="s">
        <v>146</v>
      </c>
    </row>
    <row r="29" ht="13.5">
      <c r="A29" t="s">
        <v>125</v>
      </c>
    </row>
    <row r="30" ht="13.5">
      <c r="A30" t="s">
        <v>101</v>
      </c>
    </row>
    <row r="31" ht="13.5">
      <c r="A31" t="s">
        <v>102</v>
      </c>
    </row>
    <row r="32" ht="13.5">
      <c r="A32" t="s">
        <v>126</v>
      </c>
    </row>
    <row r="33" ht="13.5">
      <c r="A33" t="s">
        <v>103</v>
      </c>
    </row>
    <row r="34" ht="13.5">
      <c r="A34" t="s">
        <v>104</v>
      </c>
    </row>
    <row r="35" ht="13.5">
      <c r="A35" t="s">
        <v>105</v>
      </c>
    </row>
    <row r="36" ht="13.5">
      <c r="A36" t="s">
        <v>107</v>
      </c>
    </row>
    <row r="37" ht="13.5">
      <c r="A37" t="s">
        <v>106</v>
      </c>
    </row>
    <row r="38" ht="13.5">
      <c r="A38" t="s">
        <v>108</v>
      </c>
    </row>
    <row r="39" ht="13.5">
      <c r="A39" t="s">
        <v>140</v>
      </c>
    </row>
    <row r="40" ht="13.5">
      <c r="A40" t="s">
        <v>127</v>
      </c>
    </row>
    <row r="41" ht="13.5">
      <c r="A41" t="s">
        <v>128</v>
      </c>
    </row>
    <row r="42" ht="13.5">
      <c r="A42" t="s">
        <v>147</v>
      </c>
    </row>
    <row r="43" ht="13.5">
      <c r="A43" t="s">
        <v>129</v>
      </c>
    </row>
    <row r="44" ht="13.5">
      <c r="A44" t="s">
        <v>111</v>
      </c>
    </row>
    <row r="45" ht="13.5">
      <c r="A45" t="s">
        <v>110</v>
      </c>
    </row>
    <row r="46" ht="13.5">
      <c r="A46" t="s">
        <v>130</v>
      </c>
    </row>
    <row r="47" ht="13.5">
      <c r="A47" t="s">
        <v>148</v>
      </c>
    </row>
    <row r="48" ht="13.5">
      <c r="A48" t="s">
        <v>149</v>
      </c>
    </row>
    <row r="49" ht="13.5">
      <c r="A49" t="s">
        <v>131</v>
      </c>
    </row>
    <row r="50" ht="13.5">
      <c r="A50" t="s">
        <v>132</v>
      </c>
    </row>
    <row r="51" ht="13.5">
      <c r="A51" t="s">
        <v>133</v>
      </c>
    </row>
    <row r="52" ht="13.5">
      <c r="A52" t="s">
        <v>134</v>
      </c>
    </row>
    <row r="53" ht="13.5">
      <c r="A53" t="s">
        <v>135</v>
      </c>
    </row>
    <row r="54" ht="13.5">
      <c r="A54" t="s">
        <v>136</v>
      </c>
    </row>
    <row r="55" ht="13.5">
      <c r="A55" t="s">
        <v>137</v>
      </c>
    </row>
    <row r="56" ht="13.5">
      <c r="A56" t="s">
        <v>138</v>
      </c>
    </row>
    <row r="57" ht="13.5">
      <c r="A57" t="s">
        <v>139</v>
      </c>
    </row>
  </sheetData>
  <sheetProtection password="CE28" sheet="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turngau5</cp:lastModifiedBy>
  <cp:lastPrinted>2012-05-30T12:54:12Z</cp:lastPrinted>
  <dcterms:created xsi:type="dcterms:W3CDTF">2012-05-30T10:51:03Z</dcterms:created>
  <dcterms:modified xsi:type="dcterms:W3CDTF">2023-08-14T16:17:04Z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